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6" i="1" l="1"/>
  <c r="Q6" i="1" s="1"/>
  <c r="H6" i="1"/>
  <c r="N6" i="1" l="1"/>
  <c r="R6" i="1"/>
  <c r="M6" i="1"/>
  <c r="P6" i="1"/>
  <c r="O6" i="1"/>
  <c r="K6" i="1"/>
  <c r="L6" i="1"/>
  <c r="J5" i="1"/>
  <c r="I5" i="1"/>
  <c r="H5" i="1"/>
  <c r="G5" i="1"/>
  <c r="R5" i="1" s="1"/>
  <c r="D5" i="1"/>
  <c r="M5" i="1" l="1"/>
  <c r="Q5" i="1"/>
  <c r="K5" i="1"/>
  <c r="O5" i="1"/>
  <c r="L5" i="1"/>
  <c r="P5" i="1"/>
  <c r="N5" i="1"/>
  <c r="G4" i="1" l="1"/>
  <c r="D4" i="1" l="1"/>
  <c r="J4" i="1"/>
  <c r="I4" i="1"/>
  <c r="H4" i="1"/>
  <c r="H3" i="1"/>
  <c r="G3" i="1"/>
  <c r="K3" i="1" l="1"/>
  <c r="O3" i="1"/>
  <c r="P3" i="1"/>
  <c r="Q3" i="1"/>
  <c r="M3" i="1"/>
  <c r="R3" i="1"/>
  <c r="N3" i="1"/>
  <c r="L3" i="1"/>
  <c r="K4" i="1"/>
  <c r="R4" i="1"/>
  <c r="N4" i="1"/>
  <c r="O4" i="1"/>
  <c r="P4" i="1"/>
  <c r="L4" i="1"/>
  <c r="Q4" i="1"/>
  <c r="M4" i="1"/>
  <c r="D3" i="1"/>
  <c r="J3" i="1"/>
  <c r="I3" i="1"/>
</calcChain>
</file>

<file path=xl/sharedStrings.xml><?xml version="1.0" encoding="utf-8"?>
<sst xmlns="http://schemas.openxmlformats.org/spreadsheetml/2006/main" count="17" uniqueCount="10">
  <si>
    <t>Sprzedaż</t>
  </si>
  <si>
    <t>Cena EU Sezam</t>
  </si>
  <si>
    <t>%</t>
  </si>
  <si>
    <t>EUR</t>
  </si>
  <si>
    <t>Podział marży</t>
  </si>
  <si>
    <t>Narzut TKW</t>
  </si>
  <si>
    <t>Zakup EK Sezam</t>
  </si>
  <si>
    <t>Cena TKW</t>
  </si>
  <si>
    <t>Marża EK (Sezam)</t>
  </si>
  <si>
    <t>Obniżenie ceny o: (Sezam - TKW)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</si>
</sst>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3" xfId="0" applyBorder="1" applyAlignment="1">
      <alignment horizontal="center" vertical="center" wrapText="1"/>
    </xf>
    <xf numFmtId="4" fontId="0" fillId="0" borderId="0" xfId="0" applyNumberFormat="1" applyBorder="1"/>
    <xf numFmtId="10" fontId="0" fillId="0" borderId="2" xfId="0" applyNumberFormat="1" applyBorder="1"/>
    <xf numFmtId="4" fontId="0" fillId="0" borderId="1" xfId="0" applyNumberFormat="1" applyBorder="1"/>
    <xf numFmtId="4" fontId="0" fillId="0" borderId="2" xfId="0" applyNumberFormat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10" fontId="2" fillId="0" borderId="2" xfId="0" applyNumberFormat="1" applyFont="1" applyBorder="1"/>
    <xf numFmtId="4" fontId="1" fillId="0" borderId="8" xfId="0" applyNumberFormat="1" applyFont="1" applyBorder="1"/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4" fontId="0" fillId="0" borderId="7" xfId="0" applyNumberFormat="1" applyBorder="1"/>
    <xf numFmtId="10" fontId="0" fillId="0" borderId="7" xfId="0" applyNumberFormat="1" applyBorder="1"/>
    <xf numFmtId="4" fontId="1" fillId="0" borderId="7" xfId="0" applyNumberFormat="1" applyFont="1" applyBorder="1"/>
    <xf numFmtId="4" fontId="0" fillId="0" borderId="8" xfId="0" applyNumberFormat="1" applyBorder="1"/>
    <xf numFmtId="10" fontId="0" fillId="0" borderId="8" xfId="0" applyNumberFormat="1" applyBorder="1"/>
    <xf numFmtId="4" fontId="3" fillId="0" borderId="7" xfId="0" applyNumberFormat="1" applyFont="1" applyBorder="1"/>
    <xf numFmtId="4" fontId="3" fillId="0" borderId="8" xfId="0" applyNumberFormat="1" applyFont="1" applyBorder="1"/>
    <xf numFmtId="4" fontId="3" fillId="0" borderId="1" xfId="0" applyNumberFormat="1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F7" sqref="F7"/>
    </sheetView>
  </sheetViews>
  <sheetFormatPr defaultRowHeight="14.4" x14ac:dyDescent="0.3"/>
  <cols>
    <col min="4" max="4" width="10" customWidth="1"/>
    <col min="5" max="6" width="8.21875" customWidth="1"/>
    <col min="7" max="7" width="9.109375" customWidth="1"/>
    <col min="8" max="8" width="8.33203125" customWidth="1"/>
    <col min="9" max="9" width="10.21875" customWidth="1"/>
    <col min="10" max="10" width="8.77734375" customWidth="1"/>
  </cols>
  <sheetData>
    <row r="1" spans="1:18" ht="29.4" customHeight="1" x14ac:dyDescent="0.3">
      <c r="A1" s="1" t="s">
        <v>1</v>
      </c>
      <c r="B1" s="1" t="s">
        <v>6</v>
      </c>
      <c r="C1" s="1" t="s">
        <v>7</v>
      </c>
      <c r="D1" s="28" t="s">
        <v>9</v>
      </c>
      <c r="E1" s="29"/>
      <c r="F1" s="1" t="s">
        <v>0</v>
      </c>
      <c r="G1" s="28" t="s">
        <v>5</v>
      </c>
      <c r="H1" s="29"/>
      <c r="I1" s="25" t="s">
        <v>8</v>
      </c>
      <c r="J1" s="26"/>
      <c r="K1" s="27" t="s">
        <v>4</v>
      </c>
      <c r="L1" s="27"/>
      <c r="M1" s="27"/>
      <c r="N1" s="27"/>
      <c r="O1" s="27"/>
      <c r="P1" s="27"/>
      <c r="Q1" s="27"/>
      <c r="R1" s="27"/>
    </row>
    <row r="2" spans="1:18" ht="15" customHeight="1" x14ac:dyDescent="0.3">
      <c r="A2" s="11" t="s">
        <v>3</v>
      </c>
      <c r="B2" s="11" t="s">
        <v>3</v>
      </c>
      <c r="C2" s="11" t="s">
        <v>3</v>
      </c>
      <c r="D2" s="11" t="s">
        <v>3</v>
      </c>
      <c r="E2" s="14"/>
      <c r="F2" s="11" t="s">
        <v>3</v>
      </c>
      <c r="G2" s="6" t="s">
        <v>3</v>
      </c>
      <c r="H2" s="7" t="s">
        <v>2</v>
      </c>
      <c r="I2" s="15" t="s">
        <v>3</v>
      </c>
      <c r="J2" s="16" t="s">
        <v>2</v>
      </c>
      <c r="K2" s="8">
        <v>0.5</v>
      </c>
      <c r="L2" s="9">
        <v>0.5</v>
      </c>
      <c r="M2" s="8">
        <v>0.6</v>
      </c>
      <c r="N2" s="9">
        <v>0.4</v>
      </c>
      <c r="O2" s="8">
        <v>0.7</v>
      </c>
      <c r="P2" s="9">
        <v>0.3</v>
      </c>
      <c r="Q2" s="8">
        <v>0.8</v>
      </c>
      <c r="R2" s="10">
        <v>0.2</v>
      </c>
    </row>
    <row r="3" spans="1:18" x14ac:dyDescent="0.3">
      <c r="A3" s="17">
        <v>44.73</v>
      </c>
      <c r="B3" s="17">
        <v>26.84</v>
      </c>
      <c r="C3" s="17">
        <v>19.37</v>
      </c>
      <c r="D3" s="22">
        <f>B3-C3</f>
        <v>7.4699999999999989</v>
      </c>
      <c r="E3" s="18"/>
      <c r="F3" s="19">
        <v>44.73</v>
      </c>
      <c r="G3" s="4">
        <f>F3-C3</f>
        <v>25.359999999999996</v>
      </c>
      <c r="H3" s="3">
        <f>F3/C3-1</f>
        <v>1.3092410944759933</v>
      </c>
      <c r="I3" s="24">
        <f>F3-B3</f>
        <v>17.889999999999997</v>
      </c>
      <c r="J3" s="12">
        <f>(B3/F3-1)*-1</f>
        <v>0.39995528727923091</v>
      </c>
      <c r="K3" s="4">
        <f>G3*50%</f>
        <v>12.679999999999998</v>
      </c>
      <c r="L3" s="2">
        <f>G3*50%</f>
        <v>12.679999999999998</v>
      </c>
      <c r="M3" s="4">
        <f>G3*60%</f>
        <v>15.215999999999998</v>
      </c>
      <c r="N3" s="2">
        <f>G3*40%</f>
        <v>10.143999999999998</v>
      </c>
      <c r="O3" s="4">
        <f>G3*70%</f>
        <v>17.751999999999995</v>
      </c>
      <c r="P3" s="2">
        <f>G3*30%</f>
        <v>7.6079999999999988</v>
      </c>
      <c r="Q3" s="4">
        <f>G3*80%</f>
        <v>20.287999999999997</v>
      </c>
      <c r="R3" s="5">
        <f>G3*20%</f>
        <v>5.0719999999999992</v>
      </c>
    </row>
    <row r="4" spans="1:18" x14ac:dyDescent="0.3">
      <c r="A4" s="20">
        <v>11.4</v>
      </c>
      <c r="B4" s="20">
        <v>7.07</v>
      </c>
      <c r="C4" s="20">
        <v>5.05</v>
      </c>
      <c r="D4" s="23">
        <f>B4-C4</f>
        <v>2.0200000000000005</v>
      </c>
      <c r="E4" s="21"/>
      <c r="F4" s="13">
        <v>11.4</v>
      </c>
      <c r="G4" s="4">
        <f>F4-C4</f>
        <v>6.3500000000000005</v>
      </c>
      <c r="H4" s="3">
        <f>F4/C4-1</f>
        <v>1.2574257425742577</v>
      </c>
      <c r="I4" s="24">
        <f>F4-B4</f>
        <v>4.33</v>
      </c>
      <c r="J4" s="12">
        <f>(B4/F4-1)*-1</f>
        <v>0.37982456140350873</v>
      </c>
      <c r="K4" s="4">
        <f>G4*50%</f>
        <v>3.1750000000000003</v>
      </c>
      <c r="L4" s="2">
        <f>G4*50%</f>
        <v>3.1750000000000003</v>
      </c>
      <c r="M4" s="4">
        <f>G4*60%</f>
        <v>3.81</v>
      </c>
      <c r="N4" s="2">
        <f>G4*40%</f>
        <v>2.5400000000000005</v>
      </c>
      <c r="O4" s="4">
        <f>G4*70%</f>
        <v>4.4450000000000003</v>
      </c>
      <c r="P4" s="2">
        <f>G4*30%</f>
        <v>1.905</v>
      </c>
      <c r="Q4" s="4">
        <f>G4*80%</f>
        <v>5.080000000000001</v>
      </c>
      <c r="R4" s="5">
        <f>G4*20%</f>
        <v>1.2700000000000002</v>
      </c>
    </row>
    <row r="5" spans="1:18" x14ac:dyDescent="0.3">
      <c r="A5" s="20">
        <v>3.05</v>
      </c>
      <c r="B5" s="20">
        <v>1.83</v>
      </c>
      <c r="C5" s="20">
        <v>1.46</v>
      </c>
      <c r="D5" s="23">
        <f>B5-C5</f>
        <v>0.37000000000000011</v>
      </c>
      <c r="E5" s="21"/>
      <c r="F5" s="13">
        <v>3.05</v>
      </c>
      <c r="G5" s="4">
        <f>F5-C5</f>
        <v>1.5899999999999999</v>
      </c>
      <c r="H5" s="3">
        <f>F5/C5-1</f>
        <v>1.0890410958904111</v>
      </c>
      <c r="I5" s="24">
        <f>F5-B5</f>
        <v>1.2199999999999998</v>
      </c>
      <c r="J5" s="12">
        <f>(B5/F5-1)*-1</f>
        <v>0.39999999999999991</v>
      </c>
      <c r="K5" s="4">
        <f>G5*50%</f>
        <v>0.79499999999999993</v>
      </c>
      <c r="L5" s="2">
        <f>G5*50%</f>
        <v>0.79499999999999993</v>
      </c>
      <c r="M5" s="4">
        <f>G5*60%</f>
        <v>0.95399999999999985</v>
      </c>
      <c r="N5" s="2">
        <f>G5*40%</f>
        <v>0.63600000000000001</v>
      </c>
      <c r="O5" s="4">
        <f>G5*70%</f>
        <v>1.1129999999999998</v>
      </c>
      <c r="P5" s="2">
        <f>G5*30%</f>
        <v>0.47699999999999992</v>
      </c>
      <c r="Q5" s="4">
        <f>G5*80%</f>
        <v>1.272</v>
      </c>
      <c r="R5" s="5">
        <f>G5*20%</f>
        <v>0.318</v>
      </c>
    </row>
    <row r="6" spans="1:18" x14ac:dyDescent="0.3">
      <c r="C6">
        <v>10</v>
      </c>
      <c r="F6">
        <v>15</v>
      </c>
      <c r="G6" s="4">
        <f>F6-C6</f>
        <v>5</v>
      </c>
      <c r="H6" s="3">
        <f>F6/C6-1</f>
        <v>0.5</v>
      </c>
      <c r="I6" s="24"/>
      <c r="J6" s="12"/>
      <c r="K6" s="4">
        <f>G6*50%</f>
        <v>2.5</v>
      </c>
      <c r="L6" s="2">
        <f>G6*50%</f>
        <v>2.5</v>
      </c>
      <c r="M6" s="4">
        <f>G6*60%</f>
        <v>3</v>
      </c>
      <c r="N6" s="2">
        <f>G6*40%</f>
        <v>2</v>
      </c>
      <c r="O6" s="4">
        <f>G6*70%</f>
        <v>3.5</v>
      </c>
      <c r="P6" s="2">
        <f>G6*30%</f>
        <v>1.5</v>
      </c>
      <c r="Q6" s="4">
        <f>G6*80%</f>
        <v>4</v>
      </c>
      <c r="R6" s="5">
        <f>G6*20%</f>
        <v>1</v>
      </c>
    </row>
  </sheetData>
  <mergeCells count="4">
    <mergeCell ref="I1:J1"/>
    <mergeCell ref="K1:R1"/>
    <mergeCell ref="D1:E1"/>
    <mergeCell ref="G1:H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EK</cp:lastModifiedBy>
  <dcterms:created xsi:type="dcterms:W3CDTF">2017-09-28T18:03:17Z</dcterms:created>
  <dcterms:modified xsi:type="dcterms:W3CDTF">2020-02-11T10:56:12Z</dcterms:modified>
</cp:coreProperties>
</file>