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rtekb\Desktop\Klienci\PHARMACOSMETICS\CENNIK Pharmacosm\cennik 2025\"/>
    </mc:Choice>
  </mc:AlternateContent>
  <xr:revisionPtr revIDLastSave="0" documentId="13_ncr:1_{0CF470EF-51A5-45AC-A8DD-BE682421C583}" xr6:coauthVersionLast="47" xr6:coauthVersionMax="47" xr10:uidLastSave="{00000000-0000-0000-0000-000000000000}"/>
  <bookViews>
    <workbookView xWindow="-108" yWindow="-108" windowWidth="23256" windowHeight="12456" activeTab="4" xr2:uid="{00000000-000D-0000-FFFF-FFFF00000000}"/>
  </bookViews>
  <sheets>
    <sheet name="Multitag" sheetId="1" r:id="rId1"/>
    <sheet name="Multitag rozwarstwiający" sheetId="6" r:id="rId2"/>
    <sheet name="Pojedyncze" sheetId="2" r:id="rId3"/>
    <sheet name="Kontrolowane" sheetId="4" r:id="rId4"/>
    <sheet name="Etykiety FLAG" sheetId="5" r:id="rId5"/>
    <sheet name="Arkusz3" sheetId="3" state="hidden" r:id="rId6"/>
  </sheets>
  <calcPr calcId="191029"/>
</workbook>
</file>

<file path=xl/calcChain.xml><?xml version="1.0" encoding="utf-8"?>
<calcChain xmlns="http://schemas.openxmlformats.org/spreadsheetml/2006/main">
  <c r="L19" i="6" l="1"/>
  <c r="M19" i="6"/>
  <c r="N19" i="6"/>
  <c r="O19" i="6"/>
  <c r="P19" i="6"/>
  <c r="Q19" i="6"/>
  <c r="K19" i="6"/>
  <c r="I19" i="6"/>
  <c r="J19" i="6"/>
  <c r="H19" i="6"/>
  <c r="G19" i="6"/>
  <c r="F19" i="6"/>
  <c r="H24" i="5" l="1"/>
  <c r="G24" i="5"/>
  <c r="F24" i="5"/>
  <c r="P17" i="4"/>
  <c r="P18" i="4"/>
  <c r="P19" i="4"/>
  <c r="P16" i="4"/>
  <c r="O17" i="4"/>
  <c r="O18" i="4"/>
  <c r="O19" i="4"/>
  <c r="O16" i="4"/>
  <c r="N17" i="4"/>
  <c r="N18" i="4"/>
  <c r="N19" i="4"/>
  <c r="N16" i="4"/>
  <c r="M17" i="4"/>
  <c r="M18" i="4"/>
  <c r="M19" i="4"/>
  <c r="M16" i="4"/>
  <c r="L17" i="4"/>
  <c r="L18" i="4"/>
  <c r="L19" i="4"/>
  <c r="L16" i="4"/>
  <c r="K17" i="4"/>
  <c r="K18" i="4"/>
  <c r="K19" i="4"/>
  <c r="K16" i="4"/>
  <c r="J17" i="4"/>
  <c r="J18" i="4"/>
  <c r="J19" i="4"/>
  <c r="J16" i="4"/>
  <c r="I17" i="4"/>
  <c r="I18" i="4"/>
  <c r="I19" i="4"/>
  <c r="I16" i="4"/>
  <c r="H17" i="4"/>
  <c r="H18" i="4"/>
  <c r="H19" i="4"/>
  <c r="H16" i="4"/>
  <c r="G18" i="4"/>
  <c r="G19" i="4"/>
  <c r="G17" i="4"/>
  <c r="G16" i="4"/>
  <c r="F19" i="4"/>
  <c r="F18" i="4"/>
  <c r="F17" i="4"/>
  <c r="F16" i="4"/>
  <c r="P24" i="1"/>
  <c r="P25" i="1"/>
  <c r="P26" i="1"/>
  <c r="P27" i="1"/>
  <c r="P28" i="1"/>
  <c r="P29" i="1"/>
  <c r="P30" i="1"/>
  <c r="P31" i="1"/>
  <c r="P23" i="1"/>
  <c r="O24" i="1"/>
  <c r="O25" i="1"/>
  <c r="O26" i="1"/>
  <c r="O27" i="1"/>
  <c r="O28" i="1"/>
  <c r="O29" i="1"/>
  <c r="O30" i="1"/>
  <c r="O31" i="1"/>
  <c r="O23" i="1"/>
  <c r="N24" i="1"/>
  <c r="N25" i="1"/>
  <c r="N26" i="1"/>
  <c r="N27" i="1"/>
  <c r="N28" i="1"/>
  <c r="N29" i="1"/>
  <c r="N30" i="1"/>
  <c r="N31" i="1"/>
  <c r="N23" i="1"/>
  <c r="M24" i="1"/>
  <c r="M25" i="1"/>
  <c r="M26" i="1"/>
  <c r="M27" i="1"/>
  <c r="M28" i="1"/>
  <c r="M29" i="1"/>
  <c r="M30" i="1"/>
  <c r="M31" i="1"/>
  <c r="M23" i="1"/>
  <c r="L24" i="1"/>
  <c r="L25" i="1"/>
  <c r="L26" i="1"/>
  <c r="L27" i="1"/>
  <c r="L28" i="1"/>
  <c r="L29" i="1"/>
  <c r="L30" i="1"/>
  <c r="L31" i="1"/>
  <c r="L23" i="1"/>
  <c r="K24" i="1"/>
  <c r="K25" i="1"/>
  <c r="K26" i="1"/>
  <c r="K27" i="1"/>
  <c r="K28" i="1"/>
  <c r="K29" i="1"/>
  <c r="K30" i="1"/>
  <c r="K31" i="1"/>
  <c r="K23" i="1"/>
  <c r="J24" i="1"/>
  <c r="J25" i="1"/>
  <c r="J26" i="1"/>
  <c r="J27" i="1"/>
  <c r="J28" i="1"/>
  <c r="J29" i="1"/>
  <c r="J30" i="1"/>
  <c r="J31" i="1"/>
  <c r="J23" i="1"/>
  <c r="I24" i="1"/>
  <c r="I25" i="1"/>
  <c r="I26" i="1"/>
  <c r="I27" i="1"/>
  <c r="I28" i="1"/>
  <c r="I29" i="1"/>
  <c r="I30" i="1"/>
  <c r="I31" i="1"/>
  <c r="I23" i="1"/>
  <c r="H25" i="1"/>
  <c r="H26" i="1"/>
  <c r="H27" i="1"/>
  <c r="H28" i="1"/>
  <c r="H29" i="1"/>
  <c r="H30" i="1"/>
  <c r="H31" i="1"/>
  <c r="H24" i="1"/>
  <c r="H23" i="1"/>
  <c r="G26" i="1"/>
  <c r="G27" i="1"/>
  <c r="G28" i="1"/>
  <c r="G29" i="1"/>
  <c r="G30" i="1"/>
  <c r="G31" i="1"/>
  <c r="G25" i="1"/>
  <c r="G24" i="1"/>
  <c r="G23" i="1"/>
  <c r="F24" i="1"/>
  <c r="F25" i="1"/>
  <c r="F26" i="1"/>
  <c r="F27" i="1"/>
  <c r="F28" i="1"/>
  <c r="F29" i="1"/>
  <c r="F30" i="1"/>
  <c r="F31" i="1"/>
  <c r="F23" i="1"/>
  <c r="E27" i="1"/>
  <c r="E28" i="1"/>
  <c r="E29" i="1"/>
  <c r="E30" i="1"/>
  <c r="E31" i="1"/>
  <c r="E26" i="1"/>
  <c r="E25" i="1"/>
  <c r="E24" i="1"/>
  <c r="E23" i="1"/>
  <c r="P24" i="2"/>
  <c r="P25" i="2"/>
  <c r="P26" i="2"/>
  <c r="P27" i="2"/>
  <c r="P28" i="2"/>
  <c r="P29" i="2"/>
  <c r="P30" i="2"/>
  <c r="P31" i="2"/>
  <c r="P32" i="2"/>
  <c r="P23" i="2"/>
  <c r="O24" i="2"/>
  <c r="O25" i="2"/>
  <c r="O26" i="2"/>
  <c r="O27" i="2"/>
  <c r="O28" i="2"/>
  <c r="O29" i="2"/>
  <c r="O30" i="2"/>
  <c r="O31" i="2"/>
  <c r="O32" i="2"/>
  <c r="O23" i="2"/>
  <c r="N24" i="2"/>
  <c r="N25" i="2"/>
  <c r="N26" i="2"/>
  <c r="N27" i="2"/>
  <c r="N28" i="2"/>
  <c r="N29" i="2"/>
  <c r="N30" i="2"/>
  <c r="N31" i="2"/>
  <c r="N32" i="2"/>
  <c r="N23" i="2"/>
  <c r="M24" i="2"/>
  <c r="M25" i="2"/>
  <c r="M26" i="2"/>
  <c r="M27" i="2"/>
  <c r="M28" i="2"/>
  <c r="M29" i="2"/>
  <c r="M30" i="2"/>
  <c r="M31" i="2"/>
  <c r="M32" i="2"/>
  <c r="M23" i="2"/>
  <c r="L25" i="2"/>
  <c r="L26" i="2"/>
  <c r="L27" i="2"/>
  <c r="L28" i="2"/>
  <c r="L29" i="2"/>
  <c r="L30" i="2"/>
  <c r="L31" i="2"/>
  <c r="L32" i="2"/>
  <c r="L24" i="2"/>
  <c r="L23" i="2"/>
  <c r="K24" i="2"/>
  <c r="K25" i="2"/>
  <c r="K26" i="2"/>
  <c r="K27" i="2"/>
  <c r="K28" i="2"/>
  <c r="K29" i="2"/>
  <c r="K30" i="2"/>
  <c r="K31" i="2"/>
  <c r="K32" i="2"/>
  <c r="K23" i="2"/>
  <c r="J27" i="2"/>
  <c r="J28" i="2"/>
  <c r="J29" i="2"/>
  <c r="J30" i="2"/>
  <c r="J31" i="2"/>
  <c r="J32" i="2"/>
  <c r="J26" i="2"/>
  <c r="J25" i="2"/>
  <c r="J24" i="2"/>
  <c r="J23" i="2"/>
  <c r="I27" i="2"/>
  <c r="I28" i="2"/>
  <c r="I29" i="2"/>
  <c r="I30" i="2"/>
  <c r="I31" i="2"/>
  <c r="I32" i="2"/>
  <c r="I26" i="2"/>
  <c r="I24" i="2"/>
  <c r="I25" i="2"/>
  <c r="I23" i="2"/>
  <c r="H24" i="2"/>
  <c r="H25" i="2"/>
  <c r="H26" i="2"/>
  <c r="H27" i="2"/>
  <c r="H28" i="2"/>
  <c r="H29" i="2"/>
  <c r="H30" i="2"/>
  <c r="H31" i="2"/>
  <c r="H32" i="2"/>
  <c r="H23" i="2"/>
  <c r="G24" i="2"/>
  <c r="G25" i="2"/>
  <c r="G26" i="2"/>
  <c r="G27" i="2"/>
  <c r="G28" i="2"/>
  <c r="G29" i="2"/>
  <c r="G30" i="2"/>
  <c r="G31" i="2"/>
  <c r="G32" i="2"/>
  <c r="G23" i="2"/>
  <c r="F24" i="2"/>
  <c r="F25" i="2"/>
  <c r="F26" i="2"/>
  <c r="F27" i="2"/>
  <c r="F28" i="2"/>
  <c r="F29" i="2"/>
  <c r="F30" i="2"/>
  <c r="F31" i="2"/>
  <c r="F32" i="2"/>
  <c r="F23" i="2"/>
  <c r="E31" i="2"/>
  <c r="E17" i="4" l="1"/>
  <c r="E18" i="4"/>
  <c r="E19" i="4"/>
  <c r="E16" i="4"/>
  <c r="E24" i="2"/>
  <c r="E25" i="2"/>
  <c r="E26" i="2"/>
  <c r="E27" i="2"/>
  <c r="E28" i="2"/>
  <c r="E29" i="2"/>
  <c r="E30" i="2"/>
  <c r="E32" i="2"/>
  <c r="E23" i="2"/>
</calcChain>
</file>

<file path=xl/sharedStrings.xml><?xml version="1.0" encoding="utf-8"?>
<sst xmlns="http://schemas.openxmlformats.org/spreadsheetml/2006/main" count="210" uniqueCount="44">
  <si>
    <t>RODZAJ</t>
  </si>
  <si>
    <t>SZCZEGÓŁY</t>
  </si>
  <si>
    <t>KONFEKCJA</t>
  </si>
  <si>
    <t>NAKŁAD</t>
  </si>
  <si>
    <t xml:space="preserve">Etykieta multitag 25x80,5  </t>
  </si>
  <si>
    <t xml:space="preserve">4xkolor; rozbieg na początku i końcu rolki </t>
  </si>
  <si>
    <t>fi 76 / 1500 szt.</t>
  </si>
  <si>
    <t xml:space="preserve">Etykieta multitag 22x88  </t>
  </si>
  <si>
    <t xml:space="preserve">Etykieta multitag 22x76  </t>
  </si>
  <si>
    <t xml:space="preserve">Etykieta multitag 21x80,5  </t>
  </si>
  <si>
    <t xml:space="preserve">Etykieta multitag 28x67  </t>
  </si>
  <si>
    <t xml:space="preserve">Etykieta multitag 30x100  </t>
  </si>
  <si>
    <t xml:space="preserve">Etykieta multitag 40x80  </t>
  </si>
  <si>
    <t xml:space="preserve">Etykieta multitag 25x76  </t>
  </si>
  <si>
    <t>Etykieta 22x80</t>
  </si>
  <si>
    <t>Etykieta 25x80</t>
  </si>
  <si>
    <t>Etykieta 28x67</t>
  </si>
  <si>
    <t>Etykieta 30x100</t>
  </si>
  <si>
    <t>Etykieta 30x115</t>
  </si>
  <si>
    <t>Etykieta 38x83</t>
  </si>
  <si>
    <t>Etykieta 38x115</t>
  </si>
  <si>
    <t>Etykieta 40x80</t>
  </si>
  <si>
    <t>Etykieta 60x125</t>
  </si>
  <si>
    <t xml:space="preserve">Etykieta multitag nacięcia 25x80,5  </t>
  </si>
  <si>
    <t xml:space="preserve">Etykieta multitag nacięcia 22x88  </t>
  </si>
  <si>
    <t xml:space="preserve">Etykieta multitag nacięcia 22x76  </t>
  </si>
  <si>
    <t>Etykieta multitag nacięcia 25x76</t>
  </si>
  <si>
    <t>CENNIK ZAKUPU Z ORIONA</t>
  </si>
  <si>
    <t>KOSZT DODATKOWY</t>
  </si>
  <si>
    <t>KOSZT POLIMERU</t>
  </si>
  <si>
    <t xml:space="preserve">CENY DLA PHARMY </t>
  </si>
  <si>
    <t>CENY ZAKUPU Z ORIONA</t>
  </si>
  <si>
    <t>CENY DLA PHARMY</t>
  </si>
  <si>
    <t>KOSZTY DODATKOWE</t>
  </si>
  <si>
    <t>Etykieta 25x145</t>
  </si>
  <si>
    <t>Etykieta multitag FLAG 60x170</t>
  </si>
  <si>
    <t>Etykieta multitag FLAG 60x170. brak łączenia rolek, tylko pełne roliki</t>
  </si>
  <si>
    <t xml:space="preserve">fi 76/700 szt. </t>
  </si>
  <si>
    <t>CENY Z ORIONA</t>
  </si>
  <si>
    <t xml:space="preserve">Etykieta multitag 25x67 </t>
  </si>
  <si>
    <t>OF/BP/24/04104</t>
  </si>
  <si>
    <t>OF/BP/24/04105</t>
  </si>
  <si>
    <t>OF/BP/25/02621 | OF/BP/25/02620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</si>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</sst>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[$€-407]"/>
    <numFmt numFmtId="165" formatCode="_-* #,##0.00\ [$zł-415]_-;\-* #,##0.00\ [$zł-415]_-;_-* &quot;-&quot;??\ [$zł-415]_-;_-@_-"/>
    <numFmt numFmtId="166" formatCode="_-* #,##0.00\ [$€-1]_-;\-* #,##0.00\ [$€-1]_-;_-* &quot;-&quot;??\ [$€-1]_-;_-@_-"/>
  </numFmts>
  <fonts count="6">
    <font>
      <sz val="11"/>
      <color theme="1"/>
      <name val="Czcionka tekstu podstawowego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zcionka tekstu podstawowego"/>
      <charset val="238"/>
    </font>
    <font>
      <sz val="11"/>
      <color theme="1"/>
      <name val="Czcionka tekstu podstawowego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8"/>
      <name val="Czcionka tekstu podstawowego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4">
    <xf numFmtId="0" fontId="0" fillId="0" borderId="0" xfId="0"/>
    <xf numFmtId="0" fontId="1" fillId="3" borderId="6" xfId="0" applyFont="1" applyFill="1" applyBorder="1" applyAlignment="1">
      <alignment horizontal="center" vertical="center"/>
    </xf>
    <xf numFmtId="0" fontId="0" fillId="4" borderId="7" xfId="0" applyFill="1" applyBorder="1" applyAlignment="1">
      <alignment vertical="center"/>
    </xf>
    <xf numFmtId="164" fontId="0" fillId="4" borderId="6" xfId="0" applyNumberFormat="1" applyFill="1" applyBorder="1" applyAlignment="1">
      <alignment horizontal="center" vertical="center"/>
    </xf>
    <xf numFmtId="0" fontId="0" fillId="4" borderId="6" xfId="0" applyFill="1" applyBorder="1" applyAlignment="1">
      <alignment vertical="center" wrapText="1"/>
    </xf>
    <xf numFmtId="0" fontId="0" fillId="4" borderId="7" xfId="0" applyFill="1" applyBorder="1" applyAlignment="1">
      <alignment vertical="center" wrapText="1"/>
    </xf>
    <xf numFmtId="0" fontId="1" fillId="5" borderId="6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165" fontId="0" fillId="4" borderId="6" xfId="0" applyNumberFormat="1" applyFill="1" applyBorder="1" applyAlignment="1">
      <alignment horizontal="center" vertical="center"/>
    </xf>
    <xf numFmtId="165" fontId="0" fillId="0" borderId="6" xfId="0" applyNumberFormat="1" applyBorder="1"/>
    <xf numFmtId="10" fontId="0" fillId="0" borderId="0" xfId="0" applyNumberFormat="1"/>
    <xf numFmtId="0" fontId="1" fillId="5" borderId="6" xfId="0" applyFont="1" applyFill="1" applyBorder="1" applyAlignment="1">
      <alignment horizontal="center"/>
    </xf>
    <xf numFmtId="0" fontId="1" fillId="5" borderId="6" xfId="1" applyFont="1" applyFill="1" applyBorder="1" applyAlignment="1">
      <alignment horizontal="center" vertical="center"/>
    </xf>
    <xf numFmtId="0" fontId="3" fillId="4" borderId="6" xfId="1" applyFill="1" applyBorder="1" applyAlignment="1">
      <alignment vertical="center" wrapText="1"/>
    </xf>
    <xf numFmtId="165" fontId="3" fillId="4" borderId="6" xfId="1" applyNumberFormat="1" applyFill="1" applyBorder="1" applyAlignment="1">
      <alignment horizontal="center" vertical="center"/>
    </xf>
    <xf numFmtId="0" fontId="1" fillId="3" borderId="6" xfId="1" applyFont="1" applyFill="1" applyBorder="1" applyAlignment="1">
      <alignment horizontal="center" vertical="center"/>
    </xf>
    <xf numFmtId="166" fontId="3" fillId="4" borderId="6" xfId="1" applyNumberForma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5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5" borderId="6" xfId="1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" fillId="3" borderId="6" xfId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166" fontId="0" fillId="4" borderId="6" xfId="0" applyNumberFormat="1" applyFill="1" applyBorder="1" applyAlignment="1">
      <alignment horizontal="center" vertical="center"/>
    </xf>
  </cellXfs>
  <cellStyles count="2">
    <cellStyle name="Normalny" xfId="0" builtinId="0"/>
    <cellStyle name="Normalny 2" xfId="1" xr:uid="{A01B6FE9-A8CC-465C-A54A-393B1D92ABA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35"/>
  <sheetViews>
    <sheetView zoomScale="70" zoomScaleNormal="70" workbookViewId="0">
      <selection activeCell="R29" sqref="R29"/>
    </sheetView>
  </sheetViews>
  <sheetFormatPr defaultRowHeight="13.8"/>
  <cols>
    <col min="1" max="1" width="21.5" customWidth="1"/>
    <col min="2" max="2" width="25.8984375" customWidth="1"/>
    <col min="3" max="3" width="40" customWidth="1"/>
    <col min="4" max="4" width="15.09765625" customWidth="1"/>
    <col min="5" max="5" width="12.09765625" customWidth="1"/>
    <col min="6" max="11" width="10" bestFit="1" customWidth="1"/>
    <col min="12" max="12" width="11.19921875" customWidth="1"/>
    <col min="13" max="14" width="9.8984375" customWidth="1"/>
    <col min="15" max="15" width="13.296875" customWidth="1"/>
    <col min="16" max="16" width="10.3984375" customWidth="1"/>
    <col min="17" max="17" width="23.09765625" customWidth="1"/>
    <col min="18" max="18" width="19.796875" customWidth="1"/>
  </cols>
  <sheetData>
    <row r="1" spans="2:18">
      <c r="B1" s="19" t="s">
        <v>31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2:18" ht="14.4" thickBot="1"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2:18" ht="19.95" customHeight="1">
      <c r="B3" s="27" t="s">
        <v>0</v>
      </c>
      <c r="C3" s="29" t="s">
        <v>1</v>
      </c>
      <c r="D3" s="29" t="s">
        <v>2</v>
      </c>
      <c r="E3" s="31" t="s">
        <v>3</v>
      </c>
      <c r="F3" s="31"/>
      <c r="G3" s="31"/>
      <c r="H3" s="31"/>
      <c r="I3" s="31"/>
      <c r="J3" s="31"/>
      <c r="K3" s="31"/>
      <c r="L3" s="31"/>
      <c r="M3" s="31"/>
      <c r="N3" s="31"/>
    </row>
    <row r="4" spans="2:18" ht="19.95" customHeight="1">
      <c r="B4" s="28"/>
      <c r="C4" s="30"/>
      <c r="D4" s="30"/>
      <c r="E4" s="1">
        <v>1500</v>
      </c>
      <c r="F4" s="1">
        <v>4500</v>
      </c>
      <c r="G4" s="1">
        <v>9000</v>
      </c>
      <c r="H4" s="1">
        <v>13500</v>
      </c>
      <c r="I4" s="1">
        <v>18000</v>
      </c>
      <c r="J4" s="1">
        <v>22500</v>
      </c>
      <c r="K4" s="1">
        <v>27000</v>
      </c>
      <c r="L4" s="1">
        <v>31500</v>
      </c>
      <c r="M4" s="1">
        <v>36000</v>
      </c>
      <c r="N4" s="1">
        <v>40500</v>
      </c>
      <c r="O4" s="1">
        <v>45000</v>
      </c>
      <c r="P4" s="1">
        <v>49500</v>
      </c>
    </row>
    <row r="5" spans="2:18" ht="19.95" customHeight="1">
      <c r="B5" s="2" t="s">
        <v>4</v>
      </c>
      <c r="C5" s="4" t="s">
        <v>5</v>
      </c>
      <c r="D5" s="4" t="s">
        <v>6</v>
      </c>
      <c r="E5" s="3">
        <v>187.25</v>
      </c>
      <c r="F5" s="3">
        <v>63.2</v>
      </c>
      <c r="G5" s="3">
        <v>32.35</v>
      </c>
      <c r="H5" s="3">
        <v>27.2</v>
      </c>
      <c r="I5" s="3">
        <v>20.75</v>
      </c>
      <c r="J5" s="3">
        <v>20</v>
      </c>
      <c r="K5" s="3">
        <v>17.25</v>
      </c>
      <c r="L5" s="3">
        <v>15</v>
      </c>
      <c r="M5" s="3">
        <v>14.6</v>
      </c>
      <c r="N5" s="3">
        <v>13.4</v>
      </c>
      <c r="O5" s="3">
        <v>13.15</v>
      </c>
      <c r="P5" s="3">
        <v>12.5</v>
      </c>
    </row>
    <row r="6" spans="2:18" ht="19.95" customHeight="1">
      <c r="B6" s="2" t="s">
        <v>7</v>
      </c>
      <c r="C6" s="4" t="s">
        <v>5</v>
      </c>
      <c r="D6" s="4" t="s">
        <v>6</v>
      </c>
      <c r="E6" s="3">
        <v>193.4</v>
      </c>
      <c r="F6" s="3">
        <v>65.25</v>
      </c>
      <c r="G6" s="3">
        <v>33.35</v>
      </c>
      <c r="H6" s="3">
        <v>28.95</v>
      </c>
      <c r="I6" s="3">
        <v>22.1</v>
      </c>
      <c r="J6" s="3">
        <v>18.350000000000001</v>
      </c>
      <c r="K6" s="3">
        <v>18.3</v>
      </c>
      <c r="L6" s="3">
        <v>16</v>
      </c>
      <c r="M6" s="3">
        <v>14.35</v>
      </c>
      <c r="N6" s="3">
        <v>14.15</v>
      </c>
      <c r="O6" s="3">
        <v>13.4</v>
      </c>
      <c r="P6" s="3">
        <v>13.1</v>
      </c>
    </row>
    <row r="7" spans="2:18" ht="19.95" customHeight="1">
      <c r="B7" s="2" t="s">
        <v>8</v>
      </c>
      <c r="C7" s="4" t="s">
        <v>5</v>
      </c>
      <c r="D7" s="4" t="s">
        <v>6</v>
      </c>
      <c r="E7" s="3">
        <v>187.1</v>
      </c>
      <c r="F7" s="3">
        <v>63.1</v>
      </c>
      <c r="G7" s="3">
        <v>32.200000000000003</v>
      </c>
      <c r="H7" s="3">
        <v>26.8</v>
      </c>
      <c r="I7" s="3">
        <v>20.45</v>
      </c>
      <c r="J7" s="3">
        <v>16.8</v>
      </c>
      <c r="K7" s="3">
        <v>16.55</v>
      </c>
      <c r="L7" s="3">
        <v>14.6</v>
      </c>
      <c r="M7" s="3">
        <v>13.3</v>
      </c>
      <c r="N7" s="3">
        <v>13</v>
      </c>
      <c r="O7" s="3">
        <v>12.1</v>
      </c>
      <c r="P7" s="3">
        <v>12.05</v>
      </c>
    </row>
    <row r="8" spans="2:18" ht="19.95" customHeight="1">
      <c r="B8" s="2" t="s">
        <v>9</v>
      </c>
      <c r="C8" s="4" t="s">
        <v>5</v>
      </c>
      <c r="D8" s="4" t="s">
        <v>6</v>
      </c>
      <c r="E8" s="3">
        <v>182.45</v>
      </c>
      <c r="F8" s="3">
        <v>61.55</v>
      </c>
      <c r="G8" s="3">
        <v>31.4</v>
      </c>
      <c r="H8" s="3">
        <v>26.8</v>
      </c>
      <c r="I8" s="3">
        <v>20.45</v>
      </c>
      <c r="J8" s="3">
        <v>17.05</v>
      </c>
      <c r="K8" s="3">
        <v>16.8</v>
      </c>
      <c r="L8" s="3">
        <v>14.85</v>
      </c>
      <c r="M8" s="3">
        <v>13.2</v>
      </c>
      <c r="N8" s="3">
        <v>13.15</v>
      </c>
      <c r="O8" s="3">
        <v>12.05</v>
      </c>
      <c r="P8" s="3">
        <v>12</v>
      </c>
    </row>
    <row r="9" spans="2:18" ht="19.95" customHeight="1">
      <c r="B9" s="2" t="s">
        <v>10</v>
      </c>
      <c r="C9" s="4" t="s">
        <v>5</v>
      </c>
      <c r="D9" s="4" t="s">
        <v>6</v>
      </c>
      <c r="E9" s="3">
        <v>174.8</v>
      </c>
      <c r="F9" s="3">
        <v>59.05</v>
      </c>
      <c r="G9" s="3">
        <v>31.15</v>
      </c>
      <c r="H9" s="3">
        <v>25.45</v>
      </c>
      <c r="I9" s="3">
        <v>19.95</v>
      </c>
      <c r="J9" s="3">
        <v>18.8</v>
      </c>
      <c r="K9" s="3">
        <v>16.25</v>
      </c>
      <c r="L9" s="3">
        <v>16.2</v>
      </c>
      <c r="M9" s="3">
        <v>14.4</v>
      </c>
      <c r="N9" s="3">
        <v>13.6</v>
      </c>
      <c r="O9" s="3">
        <v>12.5</v>
      </c>
      <c r="P9" s="3">
        <v>12.4</v>
      </c>
    </row>
    <row r="10" spans="2:18" ht="19.95" customHeight="1">
      <c r="B10" s="2" t="s">
        <v>11</v>
      </c>
      <c r="C10" s="4" t="s">
        <v>5</v>
      </c>
      <c r="D10" s="4" t="s">
        <v>6</v>
      </c>
      <c r="E10" s="3">
        <v>171.1</v>
      </c>
      <c r="F10" s="3">
        <v>58.35</v>
      </c>
      <c r="G10" s="3">
        <v>30.2</v>
      </c>
      <c r="H10" s="3">
        <v>27.15</v>
      </c>
      <c r="I10" s="3">
        <v>21.3</v>
      </c>
      <c r="J10" s="3">
        <v>21.25</v>
      </c>
      <c r="K10" s="3">
        <v>18.100000000000001</v>
      </c>
      <c r="L10" s="3">
        <v>17.850000000000001</v>
      </c>
      <c r="M10" s="3">
        <v>16.3</v>
      </c>
      <c r="N10" s="3">
        <v>15.9</v>
      </c>
      <c r="O10" s="3">
        <v>15.4</v>
      </c>
      <c r="P10" s="3">
        <v>15.05</v>
      </c>
    </row>
    <row r="11" spans="2:18" ht="19.95" customHeight="1">
      <c r="B11" s="2" t="s">
        <v>12</v>
      </c>
      <c r="C11" s="4" t="s">
        <v>5</v>
      </c>
      <c r="D11" s="4" t="s">
        <v>6</v>
      </c>
      <c r="E11" s="3">
        <v>167.3</v>
      </c>
      <c r="F11" s="3">
        <v>57.25</v>
      </c>
      <c r="G11" s="3">
        <v>37.200000000000003</v>
      </c>
      <c r="H11" s="3">
        <v>30.55</v>
      </c>
      <c r="I11" s="3">
        <v>24.05</v>
      </c>
      <c r="J11" s="3">
        <v>21.85</v>
      </c>
      <c r="K11" s="3">
        <v>20.399999999999999</v>
      </c>
      <c r="L11" s="3">
        <v>19.55</v>
      </c>
      <c r="M11" s="3">
        <v>17.5</v>
      </c>
      <c r="N11" s="3">
        <v>17.149999999999999</v>
      </c>
      <c r="O11" s="3">
        <v>16.649999999999999</v>
      </c>
      <c r="P11" s="3">
        <v>16.399999999999999</v>
      </c>
    </row>
    <row r="12" spans="2:18" ht="19.95" customHeight="1">
      <c r="B12" s="2" t="s">
        <v>13</v>
      </c>
      <c r="C12" s="4" t="s">
        <v>5</v>
      </c>
      <c r="D12" s="4" t="s">
        <v>6</v>
      </c>
      <c r="E12" s="3">
        <v>184.45</v>
      </c>
      <c r="F12" s="3">
        <v>64.099999999999994</v>
      </c>
      <c r="G12" s="3">
        <v>33.65</v>
      </c>
      <c r="H12" s="3">
        <v>29.05</v>
      </c>
      <c r="I12" s="3">
        <v>21.9</v>
      </c>
      <c r="J12" s="3">
        <v>20.85</v>
      </c>
      <c r="K12" s="3">
        <v>17.649999999999999</v>
      </c>
      <c r="L12" s="3">
        <v>15.55</v>
      </c>
      <c r="M12" s="3">
        <v>15.45</v>
      </c>
      <c r="N12" s="3">
        <v>14.05</v>
      </c>
      <c r="O12" s="3">
        <v>13.65</v>
      </c>
      <c r="P12" s="3">
        <v>12.6</v>
      </c>
    </row>
    <row r="13" spans="2:18">
      <c r="B13" s="2" t="s">
        <v>39</v>
      </c>
      <c r="C13" s="4" t="s">
        <v>5</v>
      </c>
      <c r="D13" s="4" t="s">
        <v>6</v>
      </c>
      <c r="E13" s="3">
        <v>177.36</v>
      </c>
      <c r="F13" s="3">
        <v>59.82</v>
      </c>
      <c r="G13" s="3">
        <v>30.55</v>
      </c>
      <c r="H13" s="3">
        <v>24.98</v>
      </c>
      <c r="I13" s="3">
        <v>19.079999999999998</v>
      </c>
      <c r="J13" s="3">
        <v>17.97</v>
      </c>
      <c r="K13" s="3">
        <v>15.54</v>
      </c>
      <c r="L13" s="3">
        <v>13.49</v>
      </c>
      <c r="M13" s="3">
        <v>13.57</v>
      </c>
      <c r="N13" s="3">
        <v>12.16</v>
      </c>
      <c r="O13" s="3">
        <v>11.83</v>
      </c>
      <c r="P13" s="3">
        <v>11.06</v>
      </c>
      <c r="Q13" t="s">
        <v>40</v>
      </c>
      <c r="R13" t="s">
        <v>41</v>
      </c>
    </row>
    <row r="19" spans="2:17">
      <c r="B19" s="19" t="s">
        <v>32</v>
      </c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</row>
    <row r="20" spans="2:17" ht="14.4" thickBot="1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</row>
    <row r="21" spans="2:17" ht="14.4">
      <c r="B21" s="21" t="s">
        <v>0</v>
      </c>
      <c r="C21" s="23" t="s">
        <v>1</v>
      </c>
      <c r="D21" s="23" t="s">
        <v>2</v>
      </c>
      <c r="E21" s="25" t="s">
        <v>3</v>
      </c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7" t="s">
        <v>33</v>
      </c>
    </row>
    <row r="22" spans="2:17" ht="14.4">
      <c r="B22" s="22"/>
      <c r="C22" s="24"/>
      <c r="D22" s="24"/>
      <c r="E22" s="6">
        <v>1500</v>
      </c>
      <c r="F22" s="6">
        <v>4500</v>
      </c>
      <c r="G22" s="6">
        <v>9000</v>
      </c>
      <c r="H22" s="6">
        <v>13500</v>
      </c>
      <c r="I22" s="6">
        <v>18000</v>
      </c>
      <c r="J22" s="6">
        <v>22500</v>
      </c>
      <c r="K22" s="6">
        <v>27000</v>
      </c>
      <c r="L22" s="6">
        <v>31500</v>
      </c>
      <c r="M22" s="6">
        <v>36000</v>
      </c>
      <c r="N22" s="6">
        <v>40500</v>
      </c>
      <c r="O22" s="6">
        <v>45000</v>
      </c>
      <c r="P22" s="7">
        <v>49500</v>
      </c>
      <c r="Q22" s="7" t="s">
        <v>29</v>
      </c>
    </row>
    <row r="23" spans="2:17" ht="19.95" customHeight="1">
      <c r="B23" s="2" t="s">
        <v>4</v>
      </c>
      <c r="C23" s="4" t="s">
        <v>5</v>
      </c>
      <c r="D23" s="4" t="s">
        <v>6</v>
      </c>
      <c r="E23" s="8">
        <f>E5*5*1.5</f>
        <v>1404.375</v>
      </c>
      <c r="F23" s="8">
        <f>F5*5*1.6</f>
        <v>505.6</v>
      </c>
      <c r="G23" s="8">
        <f>G5*5*1.8</f>
        <v>291.15000000000003</v>
      </c>
      <c r="H23" s="8">
        <f>H5*5*1.7</f>
        <v>231.2</v>
      </c>
      <c r="I23" s="8">
        <f>I5*5*1.7</f>
        <v>176.375</v>
      </c>
      <c r="J23" s="8">
        <f t="shared" ref="J23:P23" si="0">J5*5*1.6</f>
        <v>160</v>
      </c>
      <c r="K23" s="8">
        <f t="shared" si="0"/>
        <v>138</v>
      </c>
      <c r="L23" s="8">
        <f t="shared" si="0"/>
        <v>120</v>
      </c>
      <c r="M23" s="8">
        <f t="shared" si="0"/>
        <v>116.80000000000001</v>
      </c>
      <c r="N23" s="8">
        <f t="shared" si="0"/>
        <v>107.2</v>
      </c>
      <c r="O23" s="8">
        <f t="shared" si="0"/>
        <v>105.2</v>
      </c>
      <c r="P23" s="8">
        <f t="shared" si="0"/>
        <v>100</v>
      </c>
      <c r="Q23" s="9">
        <v>80</v>
      </c>
    </row>
    <row r="24" spans="2:17" ht="19.95" customHeight="1">
      <c r="B24" s="2" t="s">
        <v>7</v>
      </c>
      <c r="C24" s="4" t="s">
        <v>5</v>
      </c>
      <c r="D24" s="4" t="s">
        <v>6</v>
      </c>
      <c r="E24" s="8">
        <f>E6*5*1.5</f>
        <v>1450.5</v>
      </c>
      <c r="F24" s="8">
        <f t="shared" ref="F24:F31" si="1">F6*5*1.6</f>
        <v>522</v>
      </c>
      <c r="G24" s="8">
        <f>G6*5*1.8</f>
        <v>300.15000000000003</v>
      </c>
      <c r="H24" s="8">
        <f>H6*5*1.7</f>
        <v>246.07499999999999</v>
      </c>
      <c r="I24" s="8">
        <f t="shared" ref="I24:I31" si="2">I6*5*1.7</f>
        <v>187.85</v>
      </c>
      <c r="J24" s="8">
        <f t="shared" ref="J24:P31" si="3">J6*5*1.6</f>
        <v>146.80000000000001</v>
      </c>
      <c r="K24" s="8">
        <f t="shared" si="3"/>
        <v>146.4</v>
      </c>
      <c r="L24" s="8">
        <f t="shared" si="3"/>
        <v>128</v>
      </c>
      <c r="M24" s="8">
        <f t="shared" si="3"/>
        <v>114.80000000000001</v>
      </c>
      <c r="N24" s="8">
        <f t="shared" si="3"/>
        <v>113.2</v>
      </c>
      <c r="O24" s="8">
        <f t="shared" si="3"/>
        <v>107.2</v>
      </c>
      <c r="P24" s="8">
        <f t="shared" si="3"/>
        <v>104.80000000000001</v>
      </c>
      <c r="Q24" s="9">
        <v>80</v>
      </c>
    </row>
    <row r="25" spans="2:17" ht="19.95" customHeight="1">
      <c r="B25" s="2" t="s">
        <v>8</v>
      </c>
      <c r="C25" s="4" t="s">
        <v>5</v>
      </c>
      <c r="D25" s="4" t="s">
        <v>6</v>
      </c>
      <c r="E25" s="8">
        <f>E7*5*1.5</f>
        <v>1403.25</v>
      </c>
      <c r="F25" s="8">
        <f t="shared" si="1"/>
        <v>504.8</v>
      </c>
      <c r="G25" s="8">
        <f>G7*5*1.8</f>
        <v>289.8</v>
      </c>
      <c r="H25" s="8">
        <f t="shared" ref="H25:H31" si="4">H7*5*1.7</f>
        <v>227.79999999999998</v>
      </c>
      <c r="I25" s="8">
        <f t="shared" si="2"/>
        <v>173.82499999999999</v>
      </c>
      <c r="J25" s="8">
        <f t="shared" si="3"/>
        <v>134.4</v>
      </c>
      <c r="K25" s="8">
        <f t="shared" si="3"/>
        <v>132.4</v>
      </c>
      <c r="L25" s="8">
        <f t="shared" si="3"/>
        <v>116.80000000000001</v>
      </c>
      <c r="M25" s="8">
        <f t="shared" si="3"/>
        <v>106.4</v>
      </c>
      <c r="N25" s="8">
        <f t="shared" si="3"/>
        <v>104</v>
      </c>
      <c r="O25" s="8">
        <f t="shared" si="3"/>
        <v>96.800000000000011</v>
      </c>
      <c r="P25" s="8">
        <f t="shared" si="3"/>
        <v>96.4</v>
      </c>
      <c r="Q25" s="9">
        <v>80</v>
      </c>
    </row>
    <row r="26" spans="2:17" ht="19.95" customHeight="1">
      <c r="B26" s="2" t="s">
        <v>9</v>
      </c>
      <c r="C26" s="4" t="s">
        <v>5</v>
      </c>
      <c r="D26" s="4" t="s">
        <v>6</v>
      </c>
      <c r="E26" s="8">
        <f>E8*5*1.5</f>
        <v>1368.375</v>
      </c>
      <c r="F26" s="8">
        <f t="shared" si="1"/>
        <v>492.40000000000003</v>
      </c>
      <c r="G26" s="8">
        <f t="shared" ref="G26:G31" si="5">G8*5*1.8</f>
        <v>282.60000000000002</v>
      </c>
      <c r="H26" s="8">
        <f t="shared" si="4"/>
        <v>227.79999999999998</v>
      </c>
      <c r="I26" s="8">
        <f t="shared" si="2"/>
        <v>173.82499999999999</v>
      </c>
      <c r="J26" s="8">
        <f t="shared" si="3"/>
        <v>136.4</v>
      </c>
      <c r="K26" s="8">
        <f t="shared" si="3"/>
        <v>134.4</v>
      </c>
      <c r="L26" s="8">
        <f t="shared" si="3"/>
        <v>118.80000000000001</v>
      </c>
      <c r="M26" s="8">
        <f t="shared" si="3"/>
        <v>105.60000000000001</v>
      </c>
      <c r="N26" s="8">
        <f t="shared" si="3"/>
        <v>105.2</v>
      </c>
      <c r="O26" s="8">
        <f t="shared" si="3"/>
        <v>96.4</v>
      </c>
      <c r="P26" s="8">
        <f t="shared" si="3"/>
        <v>96</v>
      </c>
      <c r="Q26" s="9">
        <v>80</v>
      </c>
    </row>
    <row r="27" spans="2:17" ht="19.95" customHeight="1">
      <c r="B27" s="2" t="s">
        <v>10</v>
      </c>
      <c r="C27" s="4" t="s">
        <v>5</v>
      </c>
      <c r="D27" s="4" t="s">
        <v>6</v>
      </c>
      <c r="E27" s="8">
        <f t="shared" ref="E27:E31" si="6">E9*5*1.5</f>
        <v>1311</v>
      </c>
      <c r="F27" s="8">
        <f t="shared" si="1"/>
        <v>472.40000000000003</v>
      </c>
      <c r="G27" s="8">
        <f t="shared" si="5"/>
        <v>280.35000000000002</v>
      </c>
      <c r="H27" s="8">
        <f t="shared" si="4"/>
        <v>216.32499999999999</v>
      </c>
      <c r="I27" s="8">
        <f t="shared" si="2"/>
        <v>169.57499999999999</v>
      </c>
      <c r="J27" s="8">
        <f t="shared" si="3"/>
        <v>150.4</v>
      </c>
      <c r="K27" s="8">
        <f t="shared" si="3"/>
        <v>130</v>
      </c>
      <c r="L27" s="8">
        <f t="shared" si="3"/>
        <v>129.6</v>
      </c>
      <c r="M27" s="8">
        <f t="shared" si="3"/>
        <v>115.2</v>
      </c>
      <c r="N27" s="8">
        <f t="shared" si="3"/>
        <v>108.80000000000001</v>
      </c>
      <c r="O27" s="8">
        <f t="shared" si="3"/>
        <v>100</v>
      </c>
      <c r="P27" s="8">
        <f t="shared" si="3"/>
        <v>99.2</v>
      </c>
      <c r="Q27" s="9">
        <v>80</v>
      </c>
    </row>
    <row r="28" spans="2:17" ht="19.95" customHeight="1">
      <c r="B28" s="2" t="s">
        <v>11</v>
      </c>
      <c r="C28" s="4" t="s">
        <v>5</v>
      </c>
      <c r="D28" s="4" t="s">
        <v>6</v>
      </c>
      <c r="E28" s="8">
        <f t="shared" si="6"/>
        <v>1283.25</v>
      </c>
      <c r="F28" s="8">
        <f t="shared" si="1"/>
        <v>466.8</v>
      </c>
      <c r="G28" s="8">
        <f t="shared" si="5"/>
        <v>271.8</v>
      </c>
      <c r="H28" s="8">
        <f t="shared" si="4"/>
        <v>230.77500000000001</v>
      </c>
      <c r="I28" s="8">
        <f t="shared" si="2"/>
        <v>181.04999999999998</v>
      </c>
      <c r="J28" s="8">
        <f t="shared" si="3"/>
        <v>170</v>
      </c>
      <c r="K28" s="8">
        <f t="shared" si="3"/>
        <v>144.80000000000001</v>
      </c>
      <c r="L28" s="8">
        <f t="shared" si="3"/>
        <v>142.80000000000001</v>
      </c>
      <c r="M28" s="8">
        <f t="shared" si="3"/>
        <v>130.4</v>
      </c>
      <c r="N28" s="8">
        <f t="shared" si="3"/>
        <v>127.2</v>
      </c>
      <c r="O28" s="8">
        <f t="shared" si="3"/>
        <v>123.2</v>
      </c>
      <c r="P28" s="8">
        <f t="shared" si="3"/>
        <v>120.4</v>
      </c>
      <c r="Q28" s="9">
        <v>80</v>
      </c>
    </row>
    <row r="29" spans="2:17" ht="19.95" customHeight="1">
      <c r="B29" s="2" t="s">
        <v>12</v>
      </c>
      <c r="C29" s="4" t="s">
        <v>5</v>
      </c>
      <c r="D29" s="4" t="s">
        <v>6</v>
      </c>
      <c r="E29" s="8">
        <f t="shared" si="6"/>
        <v>1254.75</v>
      </c>
      <c r="F29" s="8">
        <f t="shared" si="1"/>
        <v>458</v>
      </c>
      <c r="G29" s="8">
        <f t="shared" si="5"/>
        <v>334.8</v>
      </c>
      <c r="H29" s="8">
        <f t="shared" si="4"/>
        <v>259.67500000000001</v>
      </c>
      <c r="I29" s="8">
        <f t="shared" si="2"/>
        <v>204.42499999999998</v>
      </c>
      <c r="J29" s="8">
        <f t="shared" si="3"/>
        <v>174.8</v>
      </c>
      <c r="K29" s="8">
        <f t="shared" si="3"/>
        <v>163.20000000000002</v>
      </c>
      <c r="L29" s="8">
        <f t="shared" si="3"/>
        <v>156.4</v>
      </c>
      <c r="M29" s="8">
        <f t="shared" si="3"/>
        <v>140</v>
      </c>
      <c r="N29" s="8">
        <f t="shared" si="3"/>
        <v>137.20000000000002</v>
      </c>
      <c r="O29" s="8">
        <f t="shared" si="3"/>
        <v>133.20000000000002</v>
      </c>
      <c r="P29" s="8">
        <f t="shared" si="3"/>
        <v>131.20000000000002</v>
      </c>
      <c r="Q29" s="9">
        <v>80</v>
      </c>
    </row>
    <row r="30" spans="2:17" ht="19.95" customHeight="1">
      <c r="B30" s="2" t="s">
        <v>13</v>
      </c>
      <c r="C30" s="4" t="s">
        <v>5</v>
      </c>
      <c r="D30" s="4" t="s">
        <v>6</v>
      </c>
      <c r="E30" s="8">
        <f t="shared" si="6"/>
        <v>1383.375</v>
      </c>
      <c r="F30" s="8">
        <f t="shared" si="1"/>
        <v>512.80000000000007</v>
      </c>
      <c r="G30" s="8">
        <f t="shared" si="5"/>
        <v>302.85000000000002</v>
      </c>
      <c r="H30" s="8">
        <f t="shared" si="4"/>
        <v>246.92499999999998</v>
      </c>
      <c r="I30" s="8">
        <f t="shared" si="2"/>
        <v>186.15</v>
      </c>
      <c r="J30" s="8">
        <f t="shared" si="3"/>
        <v>166.8</v>
      </c>
      <c r="K30" s="8">
        <f t="shared" si="3"/>
        <v>141.20000000000002</v>
      </c>
      <c r="L30" s="8">
        <f t="shared" si="3"/>
        <v>124.4</v>
      </c>
      <c r="M30" s="8">
        <f t="shared" si="3"/>
        <v>123.60000000000001</v>
      </c>
      <c r="N30" s="8">
        <f t="shared" si="3"/>
        <v>112.4</v>
      </c>
      <c r="O30" s="8">
        <f t="shared" si="3"/>
        <v>109.2</v>
      </c>
      <c r="P30" s="8">
        <f t="shared" si="3"/>
        <v>100.80000000000001</v>
      </c>
      <c r="Q30" s="9">
        <v>80</v>
      </c>
    </row>
    <row r="31" spans="2:17">
      <c r="B31" s="2" t="s">
        <v>39</v>
      </c>
      <c r="C31" s="4" t="s">
        <v>5</v>
      </c>
      <c r="D31" s="4" t="s">
        <v>6</v>
      </c>
      <c r="E31" s="8">
        <f t="shared" si="6"/>
        <v>1330.2</v>
      </c>
      <c r="F31" s="8">
        <f t="shared" si="1"/>
        <v>478.56000000000006</v>
      </c>
      <c r="G31" s="8">
        <f t="shared" si="5"/>
        <v>274.95</v>
      </c>
      <c r="H31" s="8">
        <f t="shared" si="4"/>
        <v>212.33</v>
      </c>
      <c r="I31" s="8">
        <f t="shared" si="2"/>
        <v>162.17999999999998</v>
      </c>
      <c r="J31" s="8">
        <f t="shared" si="3"/>
        <v>143.76</v>
      </c>
      <c r="K31" s="8">
        <f t="shared" si="3"/>
        <v>124.32</v>
      </c>
      <c r="L31" s="8">
        <f t="shared" si="3"/>
        <v>107.92000000000002</v>
      </c>
      <c r="M31" s="8">
        <f t="shared" si="3"/>
        <v>108.56</v>
      </c>
      <c r="N31" s="8">
        <f t="shared" si="3"/>
        <v>97.28</v>
      </c>
      <c r="O31" s="8">
        <f t="shared" si="3"/>
        <v>94.64</v>
      </c>
      <c r="P31" s="8">
        <f t="shared" si="3"/>
        <v>88.480000000000018</v>
      </c>
      <c r="Q31" s="9">
        <v>80</v>
      </c>
    </row>
    <row r="35" spans="5:16">
      <c r="E35">
        <v>1.55</v>
      </c>
      <c r="F35">
        <v>1.65</v>
      </c>
      <c r="G35">
        <v>1.85</v>
      </c>
      <c r="H35">
        <v>1.75</v>
      </c>
      <c r="I35">
        <v>1.75</v>
      </c>
      <c r="J35">
        <v>1.65</v>
      </c>
      <c r="K35">
        <v>1.65</v>
      </c>
      <c r="L35">
        <v>1.65</v>
      </c>
      <c r="M35">
        <v>1.65</v>
      </c>
      <c r="N35">
        <v>1.65</v>
      </c>
      <c r="O35">
        <v>1.65</v>
      </c>
      <c r="P35">
        <v>1.65</v>
      </c>
    </row>
  </sheetData>
  <mergeCells count="10">
    <mergeCell ref="B1:N2"/>
    <mergeCell ref="B19:N20"/>
    <mergeCell ref="B21:B22"/>
    <mergeCell ref="C21:C22"/>
    <mergeCell ref="D21:D22"/>
    <mergeCell ref="E21:P21"/>
    <mergeCell ref="B3:B4"/>
    <mergeCell ref="C3:C4"/>
    <mergeCell ref="D3:D4"/>
    <mergeCell ref="E3:N3"/>
  </mergeCells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2A3F5-9848-46F1-9B88-8FB9E7C3A928}">
  <dimension ref="C8:R22"/>
  <sheetViews>
    <sheetView zoomScale="80" zoomScaleNormal="80" workbookViewId="0">
      <selection activeCell="R20" sqref="R20"/>
    </sheetView>
  </sheetViews>
  <sheetFormatPr defaultRowHeight="13.8"/>
  <cols>
    <col min="3" max="3" width="20.5" bestFit="1" customWidth="1"/>
    <col min="4" max="4" width="15.296875" customWidth="1"/>
    <col min="5" max="5" width="14.69921875" customWidth="1"/>
    <col min="6" max="7" width="10.796875" bestFit="1" customWidth="1"/>
    <col min="8" max="17" width="9.296875" bestFit="1" customWidth="1"/>
    <col min="18" max="18" width="31.296875" customWidth="1"/>
  </cols>
  <sheetData>
    <row r="8" spans="3:18" ht="14.4">
      <c r="C8" s="41" t="s">
        <v>0</v>
      </c>
      <c r="D8" s="41" t="s">
        <v>1</v>
      </c>
      <c r="E8" s="41" t="s">
        <v>2</v>
      </c>
      <c r="F8" s="41" t="s">
        <v>3</v>
      </c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</row>
    <row r="9" spans="3:18" ht="14.4">
      <c r="C9" s="41"/>
      <c r="D9" s="41"/>
      <c r="E9" s="41"/>
      <c r="F9" s="1">
        <v>1500</v>
      </c>
      <c r="G9" s="1">
        <v>4500</v>
      </c>
      <c r="H9" s="1">
        <v>9000</v>
      </c>
      <c r="I9" s="1">
        <v>13500</v>
      </c>
      <c r="J9" s="1">
        <v>18000</v>
      </c>
      <c r="K9" s="1">
        <v>22500</v>
      </c>
      <c r="L9" s="1">
        <v>27000</v>
      </c>
      <c r="M9" s="1">
        <v>31500</v>
      </c>
      <c r="N9" s="1">
        <v>36000</v>
      </c>
      <c r="O9" s="1">
        <v>40500</v>
      </c>
      <c r="P9" s="1">
        <v>45000</v>
      </c>
      <c r="Q9" s="40">
        <v>49500</v>
      </c>
    </row>
    <row r="11" spans="3:18" ht="41.4">
      <c r="C11" s="2" t="s">
        <v>7</v>
      </c>
      <c r="D11" s="4" t="s">
        <v>5</v>
      </c>
      <c r="E11" s="4" t="s">
        <v>6</v>
      </c>
      <c r="F11" s="43">
        <v>419.45</v>
      </c>
      <c r="G11" s="43">
        <v>140.62</v>
      </c>
      <c r="H11" s="43">
        <v>71.2</v>
      </c>
      <c r="I11" s="43">
        <v>64.86</v>
      </c>
      <c r="J11" s="43">
        <v>49.11</v>
      </c>
      <c r="K11" s="43">
        <v>40.299999999999997</v>
      </c>
      <c r="L11" s="43">
        <v>39.64</v>
      </c>
      <c r="M11" s="43">
        <v>36.22</v>
      </c>
      <c r="N11" s="43">
        <v>35.29</v>
      </c>
      <c r="O11" s="43">
        <v>32.46</v>
      </c>
      <c r="P11" s="43">
        <v>32</v>
      </c>
      <c r="Q11" s="43">
        <v>31</v>
      </c>
      <c r="R11" s="17" t="s">
        <v>42</v>
      </c>
    </row>
    <row r="16" spans="3:18" ht="14.4">
      <c r="C16" s="42" t="s">
        <v>0</v>
      </c>
      <c r="D16" s="42" t="s">
        <v>1</v>
      </c>
      <c r="E16" s="42" t="s">
        <v>2</v>
      </c>
      <c r="F16" s="42" t="s">
        <v>3</v>
      </c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</row>
    <row r="17" spans="3:18" ht="14.4">
      <c r="C17" s="42"/>
      <c r="D17" s="42"/>
      <c r="E17" s="42"/>
      <c r="F17" s="6">
        <v>1500</v>
      </c>
      <c r="G17" s="6">
        <v>4500</v>
      </c>
      <c r="H17" s="6">
        <v>9000</v>
      </c>
      <c r="I17" s="6">
        <v>13500</v>
      </c>
      <c r="J17" s="6">
        <v>18000</v>
      </c>
      <c r="K17" s="6">
        <v>22500</v>
      </c>
      <c r="L17" s="6">
        <v>27000</v>
      </c>
      <c r="M17" s="6">
        <v>31500</v>
      </c>
      <c r="N17" s="6">
        <v>36000</v>
      </c>
      <c r="O17" s="6">
        <v>40500</v>
      </c>
      <c r="P17" s="6">
        <v>45000</v>
      </c>
      <c r="Q17" s="7">
        <v>49500</v>
      </c>
      <c r="R17" s="7" t="s">
        <v>33</v>
      </c>
    </row>
    <row r="18" spans="3:18">
      <c r="R18" s="7" t="s">
        <v>29</v>
      </c>
    </row>
    <row r="19" spans="3:18" ht="42.6" customHeight="1">
      <c r="C19" s="2" t="s">
        <v>7</v>
      </c>
      <c r="D19" s="4" t="s">
        <v>5</v>
      </c>
      <c r="E19" s="4" t="s">
        <v>6</v>
      </c>
      <c r="F19" s="8">
        <f>F11*5*1.5</f>
        <v>3145.875</v>
      </c>
      <c r="G19" s="8">
        <f>G11*5*1.6</f>
        <v>1124.96</v>
      </c>
      <c r="H19" s="8">
        <f>H11*5*1.7</f>
        <v>605.19999999999993</v>
      </c>
      <c r="I19" s="8">
        <f t="shared" ref="I19:J19" si="0">I11*5*1.7</f>
        <v>551.31000000000006</v>
      </c>
      <c r="J19" s="8">
        <f t="shared" si="0"/>
        <v>417.435</v>
      </c>
      <c r="K19" s="8">
        <f>K11*5*1.6</f>
        <v>322.40000000000003</v>
      </c>
      <c r="L19" s="8">
        <f t="shared" ref="L19:Q19" si="1">L11*5*1.6</f>
        <v>317.12</v>
      </c>
      <c r="M19" s="8">
        <f t="shared" si="1"/>
        <v>289.76</v>
      </c>
      <c r="N19" s="8">
        <f t="shared" si="1"/>
        <v>282.32</v>
      </c>
      <c r="O19" s="8">
        <f t="shared" si="1"/>
        <v>259.68</v>
      </c>
      <c r="P19" s="8">
        <f t="shared" si="1"/>
        <v>256</v>
      </c>
      <c r="Q19" s="8">
        <f t="shared" si="1"/>
        <v>248</v>
      </c>
      <c r="R19" s="9">
        <v>80</v>
      </c>
    </row>
    <row r="22" spans="3:18"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</row>
  </sheetData>
  <mergeCells count="8">
    <mergeCell ref="C16:C17"/>
    <mergeCell ref="D16:D17"/>
    <mergeCell ref="E16:E17"/>
    <mergeCell ref="F16:Q16"/>
    <mergeCell ref="C8:C9"/>
    <mergeCell ref="D8:D9"/>
    <mergeCell ref="E8:E9"/>
    <mergeCell ref="F8:Q8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Q39"/>
  <sheetViews>
    <sheetView zoomScale="70" zoomScaleNormal="70" workbookViewId="0">
      <selection activeCell="R27" sqref="R27"/>
    </sheetView>
  </sheetViews>
  <sheetFormatPr defaultRowHeight="13.8"/>
  <cols>
    <col min="1" max="1" width="8.69921875" customWidth="1"/>
    <col min="2" max="2" width="16.69921875" customWidth="1"/>
    <col min="3" max="3" width="40.5" customWidth="1"/>
    <col min="4" max="4" width="16.19921875" customWidth="1"/>
    <col min="5" max="14" width="10.69921875" customWidth="1"/>
    <col min="15" max="15" width="10.5" customWidth="1"/>
    <col min="16" max="16" width="11.5" customWidth="1"/>
    <col min="17" max="17" width="19.69921875" customWidth="1"/>
  </cols>
  <sheetData>
    <row r="1" spans="2:16">
      <c r="B1" s="19" t="s">
        <v>27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2:16" ht="14.4" thickBot="1"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2:16" ht="14.4">
      <c r="B3" s="27" t="s">
        <v>0</v>
      </c>
      <c r="C3" s="29" t="s">
        <v>1</v>
      </c>
      <c r="D3" s="29" t="s">
        <v>2</v>
      </c>
      <c r="E3" s="33" t="s">
        <v>3</v>
      </c>
      <c r="F3" s="34"/>
      <c r="G3" s="34"/>
      <c r="H3" s="34"/>
      <c r="I3" s="34"/>
      <c r="J3" s="34"/>
      <c r="K3" s="34"/>
      <c r="L3" s="34"/>
      <c r="M3" s="34"/>
      <c r="N3" s="34"/>
      <c r="O3" s="34"/>
    </row>
    <row r="4" spans="2:16" ht="14.4">
      <c r="B4" s="28"/>
      <c r="C4" s="30"/>
      <c r="D4" s="30"/>
      <c r="E4" s="1">
        <v>1500</v>
      </c>
      <c r="F4" s="1">
        <v>4500</v>
      </c>
      <c r="G4" s="1">
        <v>9000</v>
      </c>
      <c r="H4" s="1">
        <v>13500</v>
      </c>
      <c r="I4" s="1">
        <v>18000</v>
      </c>
      <c r="J4" s="1">
        <v>22500</v>
      </c>
      <c r="K4" s="1">
        <v>27000</v>
      </c>
      <c r="L4" s="1">
        <v>31500</v>
      </c>
      <c r="M4" s="1">
        <v>36000</v>
      </c>
      <c r="N4" s="1">
        <v>40500</v>
      </c>
      <c r="O4" s="1">
        <v>45000</v>
      </c>
      <c r="P4" s="1">
        <v>49500</v>
      </c>
    </row>
    <row r="5" spans="2:16" ht="19.95" customHeight="1">
      <c r="B5" s="2" t="s">
        <v>14</v>
      </c>
      <c r="C5" s="4" t="s">
        <v>5</v>
      </c>
      <c r="D5" s="4" t="s">
        <v>6</v>
      </c>
      <c r="E5" s="3">
        <v>119.9</v>
      </c>
      <c r="F5" s="3">
        <v>40.200000000000003</v>
      </c>
      <c r="G5" s="3">
        <v>20.45</v>
      </c>
      <c r="H5" s="3">
        <v>17</v>
      </c>
      <c r="I5" s="3">
        <v>12.85</v>
      </c>
      <c r="J5" s="3">
        <v>10.45</v>
      </c>
      <c r="K5" s="3">
        <v>10.4</v>
      </c>
      <c r="L5" s="3">
        <v>9</v>
      </c>
      <c r="M5" s="3">
        <v>7.95</v>
      </c>
      <c r="N5" s="3">
        <v>7.85</v>
      </c>
      <c r="O5" s="3">
        <v>7.5</v>
      </c>
      <c r="P5" s="3">
        <v>7.15</v>
      </c>
    </row>
    <row r="6" spans="2:16" ht="19.95" customHeight="1">
      <c r="B6" s="2" t="s">
        <v>15</v>
      </c>
      <c r="C6" s="4" t="s">
        <v>5</v>
      </c>
      <c r="D6" s="4" t="s">
        <v>6</v>
      </c>
      <c r="E6" s="3">
        <v>102.55</v>
      </c>
      <c r="F6" s="3">
        <v>34.35</v>
      </c>
      <c r="G6" s="3">
        <v>17.399999999999999</v>
      </c>
      <c r="H6" s="3">
        <v>15.15</v>
      </c>
      <c r="I6" s="3">
        <v>11.45</v>
      </c>
      <c r="J6" s="3">
        <v>9.4499999999999993</v>
      </c>
      <c r="K6" s="3">
        <v>9.25</v>
      </c>
      <c r="L6" s="3">
        <v>8.4499999999999993</v>
      </c>
      <c r="M6" s="3">
        <v>7.5</v>
      </c>
      <c r="N6" s="3">
        <v>7.45</v>
      </c>
      <c r="O6" s="3">
        <v>7</v>
      </c>
      <c r="P6" s="3">
        <v>6.75</v>
      </c>
    </row>
    <row r="7" spans="2:16" ht="19.95" customHeight="1">
      <c r="B7" s="2" t="s">
        <v>16</v>
      </c>
      <c r="C7" s="4" t="s">
        <v>5</v>
      </c>
      <c r="D7" s="4" t="s">
        <v>6</v>
      </c>
      <c r="E7" s="3">
        <v>90.6</v>
      </c>
      <c r="F7" s="3">
        <v>30.35</v>
      </c>
      <c r="G7" s="3">
        <v>15.45</v>
      </c>
      <c r="H7" s="3">
        <v>13.05</v>
      </c>
      <c r="I7" s="3">
        <v>9.9</v>
      </c>
      <c r="J7" s="3">
        <v>9.6</v>
      </c>
      <c r="K7" s="3">
        <v>8.1</v>
      </c>
      <c r="L7" s="3">
        <v>8.0500000000000007</v>
      </c>
      <c r="M7" s="3">
        <v>7.2</v>
      </c>
      <c r="N7" s="3">
        <v>6.95</v>
      </c>
      <c r="O7" s="3">
        <v>6.6</v>
      </c>
      <c r="P7" s="3">
        <v>6.3</v>
      </c>
    </row>
    <row r="8" spans="2:16" ht="19.95" customHeight="1">
      <c r="B8" s="2" t="s">
        <v>17</v>
      </c>
      <c r="C8" s="4" t="s">
        <v>5</v>
      </c>
      <c r="D8" s="4" t="s">
        <v>6</v>
      </c>
      <c r="E8" s="3">
        <v>100.55</v>
      </c>
      <c r="F8" s="3">
        <v>33.9</v>
      </c>
      <c r="G8" s="3">
        <v>17.25</v>
      </c>
      <c r="H8" s="3">
        <v>15.35</v>
      </c>
      <c r="I8" s="3">
        <v>12.05</v>
      </c>
      <c r="J8" s="3">
        <v>11.7</v>
      </c>
      <c r="K8" s="3">
        <v>10.15</v>
      </c>
      <c r="L8" s="3">
        <v>9.9</v>
      </c>
      <c r="M8" s="3">
        <v>9.15</v>
      </c>
      <c r="N8" s="3">
        <v>8.75</v>
      </c>
      <c r="O8" s="3">
        <v>8.5</v>
      </c>
      <c r="P8" s="3">
        <v>8.35</v>
      </c>
    </row>
    <row r="9" spans="2:16" ht="19.95" customHeight="1">
      <c r="B9" s="2" t="s">
        <v>18</v>
      </c>
      <c r="C9" s="4" t="s">
        <v>5</v>
      </c>
      <c r="D9" s="4" t="s">
        <v>6</v>
      </c>
      <c r="E9" s="3">
        <v>105.9</v>
      </c>
      <c r="F9" s="3">
        <v>35.799999999999997</v>
      </c>
      <c r="G9" s="3">
        <v>18.3</v>
      </c>
      <c r="H9" s="3">
        <v>16.8</v>
      </c>
      <c r="I9" s="3">
        <v>12.8</v>
      </c>
      <c r="J9" s="3">
        <v>12.35</v>
      </c>
      <c r="K9" s="3">
        <v>11.05</v>
      </c>
      <c r="L9" s="3">
        <v>10.45</v>
      </c>
      <c r="M9" s="3">
        <v>10.1</v>
      </c>
      <c r="N9" s="3">
        <v>9.8000000000000007</v>
      </c>
      <c r="O9" s="3">
        <v>9.3000000000000007</v>
      </c>
      <c r="P9" s="3">
        <v>9.1999999999999993</v>
      </c>
    </row>
    <row r="10" spans="2:16" ht="19.95" customHeight="1">
      <c r="B10" s="2" t="s">
        <v>19</v>
      </c>
      <c r="C10" s="4" t="s">
        <v>5</v>
      </c>
      <c r="D10" s="4" t="s">
        <v>6</v>
      </c>
      <c r="E10" s="3">
        <v>93.85</v>
      </c>
      <c r="F10" s="3">
        <v>31.75</v>
      </c>
      <c r="G10" s="3">
        <v>20.7</v>
      </c>
      <c r="H10" s="3">
        <v>14.05</v>
      </c>
      <c r="I10" s="3">
        <v>13</v>
      </c>
      <c r="J10" s="3">
        <v>10.55</v>
      </c>
      <c r="K10" s="3">
        <v>10.1</v>
      </c>
      <c r="L10" s="3">
        <v>9.9</v>
      </c>
      <c r="M10" s="3">
        <v>8.9499999999999993</v>
      </c>
      <c r="N10" s="3">
        <v>8.9</v>
      </c>
      <c r="O10" s="3">
        <v>8.1999999999999993</v>
      </c>
      <c r="P10" s="3">
        <v>8.15</v>
      </c>
    </row>
    <row r="11" spans="2:16" ht="19.95" customHeight="1">
      <c r="B11" s="2" t="s">
        <v>20</v>
      </c>
      <c r="C11" s="4" t="s">
        <v>5</v>
      </c>
      <c r="D11" s="4" t="s">
        <v>6</v>
      </c>
      <c r="E11" s="3">
        <v>104.75</v>
      </c>
      <c r="F11" s="3">
        <v>35.5</v>
      </c>
      <c r="G11" s="3">
        <v>24.7</v>
      </c>
      <c r="H11" s="3">
        <v>16.8</v>
      </c>
      <c r="I11" s="3">
        <v>15.8</v>
      </c>
      <c r="J11" s="3">
        <v>13.1</v>
      </c>
      <c r="K11" s="3">
        <v>12.85</v>
      </c>
      <c r="L11" s="3">
        <v>12.8</v>
      </c>
      <c r="M11" s="3">
        <v>11.6</v>
      </c>
      <c r="N11" s="3">
        <v>11.55</v>
      </c>
      <c r="O11" s="3">
        <v>10.9</v>
      </c>
      <c r="P11" s="3">
        <v>10.7</v>
      </c>
    </row>
    <row r="12" spans="2:16" ht="19.95" customHeight="1">
      <c r="B12" s="2" t="s">
        <v>21</v>
      </c>
      <c r="C12" s="4" t="s">
        <v>5</v>
      </c>
      <c r="D12" s="4" t="s">
        <v>6</v>
      </c>
      <c r="E12" s="3">
        <v>96.85</v>
      </c>
      <c r="F12" s="3">
        <v>32.9</v>
      </c>
      <c r="G12" s="3">
        <v>20.85</v>
      </c>
      <c r="H12" s="3">
        <v>16.899999999999999</v>
      </c>
      <c r="I12" s="3">
        <v>12.95</v>
      </c>
      <c r="J12" s="3">
        <v>11.6</v>
      </c>
      <c r="K12" s="3">
        <v>11.1</v>
      </c>
      <c r="L12" s="3">
        <v>10.7</v>
      </c>
      <c r="M12" s="3">
        <v>9.5500000000000007</v>
      </c>
      <c r="N12" s="3">
        <v>9.5</v>
      </c>
      <c r="O12" s="3">
        <v>9.3000000000000007</v>
      </c>
      <c r="P12" s="3">
        <v>9.1999999999999993</v>
      </c>
    </row>
    <row r="13" spans="2:16" ht="19.95" customHeight="1">
      <c r="B13" s="2" t="s">
        <v>34</v>
      </c>
      <c r="C13" s="4" t="s">
        <v>5</v>
      </c>
      <c r="D13" s="4" t="s">
        <v>6</v>
      </c>
      <c r="E13" s="3">
        <v>87.65</v>
      </c>
      <c r="F13" s="3">
        <v>29.65</v>
      </c>
      <c r="G13" s="3">
        <v>15.3</v>
      </c>
      <c r="H13" s="3">
        <v>15.25</v>
      </c>
      <c r="I13" s="3">
        <v>11.75</v>
      </c>
      <c r="J13" s="3">
        <v>11.7</v>
      </c>
      <c r="K13" s="3">
        <v>10.8</v>
      </c>
      <c r="L13" s="3">
        <v>9.9499999999999993</v>
      </c>
      <c r="M13" s="3">
        <v>9.75</v>
      </c>
      <c r="N13" s="3">
        <v>9.6</v>
      </c>
      <c r="O13" s="3">
        <v>9.3000000000000007</v>
      </c>
      <c r="P13" s="3">
        <v>8.9</v>
      </c>
    </row>
    <row r="14" spans="2:16" ht="19.8" customHeight="1">
      <c r="B14" s="2" t="s">
        <v>22</v>
      </c>
      <c r="C14" s="4" t="s">
        <v>5</v>
      </c>
      <c r="D14" s="4" t="s">
        <v>6</v>
      </c>
      <c r="E14" s="3">
        <v>93.05</v>
      </c>
      <c r="F14" s="3">
        <v>32.049999999999997</v>
      </c>
      <c r="G14" s="3">
        <v>21.25</v>
      </c>
      <c r="H14" s="3">
        <v>16.95</v>
      </c>
      <c r="I14" s="3">
        <v>15.75</v>
      </c>
      <c r="J14" s="3">
        <v>14.55</v>
      </c>
      <c r="K14" s="3">
        <v>13.5</v>
      </c>
      <c r="L14" s="3">
        <v>13.3</v>
      </c>
      <c r="M14" s="3">
        <v>12.8</v>
      </c>
      <c r="N14" s="3">
        <v>12.45</v>
      </c>
      <c r="O14" s="3">
        <v>12.4</v>
      </c>
      <c r="P14" s="3">
        <v>12.25</v>
      </c>
    </row>
    <row r="19" spans="2:17">
      <c r="B19" s="19" t="s">
        <v>30</v>
      </c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</row>
    <row r="20" spans="2:17" ht="14.4" thickBot="1"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Q20" s="7" t="s">
        <v>28</v>
      </c>
    </row>
    <row r="21" spans="2:17" ht="14.4">
      <c r="B21" s="21" t="s">
        <v>0</v>
      </c>
      <c r="C21" s="23" t="s">
        <v>1</v>
      </c>
      <c r="D21" s="23" t="s">
        <v>2</v>
      </c>
      <c r="E21" s="25" t="s">
        <v>3</v>
      </c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32"/>
      <c r="Q21" s="7" t="s">
        <v>29</v>
      </c>
    </row>
    <row r="22" spans="2:17" ht="19.95" customHeight="1">
      <c r="B22" s="22"/>
      <c r="C22" s="24"/>
      <c r="D22" s="24"/>
      <c r="E22" s="6">
        <v>1500</v>
      </c>
      <c r="F22" s="6">
        <v>4500</v>
      </c>
      <c r="G22" s="6">
        <v>9000</v>
      </c>
      <c r="H22" s="6">
        <v>13500</v>
      </c>
      <c r="I22" s="6">
        <v>18000</v>
      </c>
      <c r="J22" s="6">
        <v>22500</v>
      </c>
      <c r="K22" s="6">
        <v>27000</v>
      </c>
      <c r="L22" s="6">
        <v>31500</v>
      </c>
      <c r="M22" s="6">
        <v>36000</v>
      </c>
      <c r="N22" s="6">
        <v>40500</v>
      </c>
      <c r="O22" s="6">
        <v>45000</v>
      </c>
      <c r="P22" s="11">
        <v>49500</v>
      </c>
      <c r="Q22" s="9" t="s">
        <v>43</v>
      </c>
    </row>
    <row r="23" spans="2:17" ht="19.95" customHeight="1">
      <c r="B23" s="2" t="s">
        <v>14</v>
      </c>
      <c r="C23" s="4" t="s">
        <v>5</v>
      </c>
      <c r="D23" s="4" t="s">
        <v>6</v>
      </c>
      <c r="E23" s="8">
        <f t="shared" ref="E23:F31" si="0">E5*5*1.5</f>
        <v>899.25</v>
      </c>
      <c r="F23" s="8">
        <f>F5*5*1.5</f>
        <v>301.5</v>
      </c>
      <c r="G23" s="8">
        <f>G5*5*1.6</f>
        <v>163.60000000000002</v>
      </c>
      <c r="H23" s="8">
        <f>H5*5*1.6</f>
        <v>136</v>
      </c>
      <c r="I23" s="8">
        <f>I5*5*1.6</f>
        <v>102.80000000000001</v>
      </c>
      <c r="J23" s="8">
        <f t="shared" ref="J23:P23" si="1">J5*5*1.5</f>
        <v>78.375</v>
      </c>
      <c r="K23" s="8">
        <f t="shared" si="1"/>
        <v>78</v>
      </c>
      <c r="L23" s="8">
        <f t="shared" si="1"/>
        <v>67.5</v>
      </c>
      <c r="M23" s="8">
        <f t="shared" si="1"/>
        <v>59.625</v>
      </c>
      <c r="N23" s="8">
        <f t="shared" si="1"/>
        <v>58.875</v>
      </c>
      <c r="O23" s="8">
        <f t="shared" si="1"/>
        <v>56.25</v>
      </c>
      <c r="P23" s="8">
        <f t="shared" si="1"/>
        <v>53.625</v>
      </c>
      <c r="Q23" s="9">
        <v>80</v>
      </c>
    </row>
    <row r="24" spans="2:17" ht="19.95" customHeight="1">
      <c r="B24" s="2" t="s">
        <v>15</v>
      </c>
      <c r="C24" s="4" t="s">
        <v>5</v>
      </c>
      <c r="D24" s="4" t="s">
        <v>6</v>
      </c>
      <c r="E24" s="8">
        <f t="shared" si="0"/>
        <v>769.125</v>
      </c>
      <c r="F24" s="8">
        <f t="shared" si="0"/>
        <v>257.625</v>
      </c>
      <c r="G24" s="8">
        <f t="shared" ref="G24:I32" si="2">G6*5*1.6</f>
        <v>139.20000000000002</v>
      </c>
      <c r="H24" s="8">
        <f t="shared" si="2"/>
        <v>121.2</v>
      </c>
      <c r="I24" s="8">
        <f t="shared" si="2"/>
        <v>91.600000000000009</v>
      </c>
      <c r="J24" s="8">
        <f>J6*5*1.5</f>
        <v>70.875</v>
      </c>
      <c r="K24" s="8">
        <f t="shared" ref="K24:L32" si="3">K6*5*1.5</f>
        <v>69.375</v>
      </c>
      <c r="L24" s="8">
        <f>L6*5*1.5</f>
        <v>63.375</v>
      </c>
      <c r="M24" s="8">
        <f t="shared" ref="M24:P32" si="4">M6*5*1.5</f>
        <v>56.25</v>
      </c>
      <c r="N24" s="8">
        <f t="shared" si="4"/>
        <v>55.875</v>
      </c>
      <c r="O24" s="8">
        <f t="shared" si="4"/>
        <v>52.5</v>
      </c>
      <c r="P24" s="8">
        <f t="shared" si="4"/>
        <v>50.625</v>
      </c>
      <c r="Q24" s="9">
        <v>80</v>
      </c>
    </row>
    <row r="25" spans="2:17" ht="19.95" customHeight="1">
      <c r="B25" s="2" t="s">
        <v>16</v>
      </c>
      <c r="C25" s="4" t="s">
        <v>5</v>
      </c>
      <c r="D25" s="4" t="s">
        <v>6</v>
      </c>
      <c r="E25" s="8">
        <f t="shared" si="0"/>
        <v>679.5</v>
      </c>
      <c r="F25" s="8">
        <f t="shared" si="0"/>
        <v>227.625</v>
      </c>
      <c r="G25" s="8">
        <f t="shared" si="2"/>
        <v>123.60000000000001</v>
      </c>
      <c r="H25" s="8">
        <f t="shared" si="2"/>
        <v>104.4</v>
      </c>
      <c r="I25" s="8">
        <f t="shared" si="2"/>
        <v>79.2</v>
      </c>
      <c r="J25" s="8">
        <f>J7*5*1.5</f>
        <v>72</v>
      </c>
      <c r="K25" s="8">
        <f t="shared" si="3"/>
        <v>60.75</v>
      </c>
      <c r="L25" s="8">
        <f t="shared" si="3"/>
        <v>60.375</v>
      </c>
      <c r="M25" s="8">
        <f t="shared" si="4"/>
        <v>54</v>
      </c>
      <c r="N25" s="8">
        <f t="shared" si="4"/>
        <v>52.125</v>
      </c>
      <c r="O25" s="8">
        <f t="shared" si="4"/>
        <v>49.5</v>
      </c>
      <c r="P25" s="8">
        <f t="shared" si="4"/>
        <v>47.25</v>
      </c>
      <c r="Q25" s="9">
        <v>80</v>
      </c>
    </row>
    <row r="26" spans="2:17" ht="19.95" customHeight="1">
      <c r="B26" s="2" t="s">
        <v>17</v>
      </c>
      <c r="C26" s="4" t="s">
        <v>5</v>
      </c>
      <c r="D26" s="4" t="s">
        <v>6</v>
      </c>
      <c r="E26" s="8">
        <f t="shared" si="0"/>
        <v>754.125</v>
      </c>
      <c r="F26" s="8">
        <f t="shared" si="0"/>
        <v>254.25</v>
      </c>
      <c r="G26" s="8">
        <f t="shared" si="2"/>
        <v>138</v>
      </c>
      <c r="H26" s="8">
        <f t="shared" si="2"/>
        <v>122.80000000000001</v>
      </c>
      <c r="I26" s="8">
        <f>I8*5*1.6</f>
        <v>96.4</v>
      </c>
      <c r="J26" s="8">
        <f>J8*5*1.5</f>
        <v>87.75</v>
      </c>
      <c r="K26" s="8">
        <f t="shared" si="3"/>
        <v>76.125</v>
      </c>
      <c r="L26" s="8">
        <f t="shared" si="3"/>
        <v>74.25</v>
      </c>
      <c r="M26" s="8">
        <f t="shared" si="4"/>
        <v>68.625</v>
      </c>
      <c r="N26" s="8">
        <f t="shared" si="4"/>
        <v>65.625</v>
      </c>
      <c r="O26" s="8">
        <f t="shared" si="4"/>
        <v>63.75</v>
      </c>
      <c r="P26" s="8">
        <f t="shared" si="4"/>
        <v>62.625</v>
      </c>
      <c r="Q26" s="9">
        <v>80</v>
      </c>
    </row>
    <row r="27" spans="2:17" ht="19.95" customHeight="1">
      <c r="B27" s="2" t="s">
        <v>18</v>
      </c>
      <c r="C27" s="4" t="s">
        <v>5</v>
      </c>
      <c r="D27" s="4" t="s">
        <v>6</v>
      </c>
      <c r="E27" s="8">
        <f t="shared" si="0"/>
        <v>794.25</v>
      </c>
      <c r="F27" s="8">
        <f t="shared" si="0"/>
        <v>268.5</v>
      </c>
      <c r="G27" s="8">
        <f t="shared" si="2"/>
        <v>146.4</v>
      </c>
      <c r="H27" s="8">
        <f t="shared" si="2"/>
        <v>134.4</v>
      </c>
      <c r="I27" s="8">
        <f t="shared" si="2"/>
        <v>102.4</v>
      </c>
      <c r="J27" s="8">
        <f t="shared" ref="J27:J32" si="5">J9*5*1.5</f>
        <v>92.625</v>
      </c>
      <c r="K27" s="8">
        <f t="shared" si="3"/>
        <v>82.875</v>
      </c>
      <c r="L27" s="8">
        <f t="shared" si="3"/>
        <v>78.375</v>
      </c>
      <c r="M27" s="8">
        <f t="shared" si="4"/>
        <v>75.75</v>
      </c>
      <c r="N27" s="8">
        <f t="shared" si="4"/>
        <v>73.5</v>
      </c>
      <c r="O27" s="8">
        <f t="shared" si="4"/>
        <v>69.75</v>
      </c>
      <c r="P27" s="8">
        <f t="shared" si="4"/>
        <v>69</v>
      </c>
      <c r="Q27" s="9">
        <v>80</v>
      </c>
    </row>
    <row r="28" spans="2:17" ht="19.95" customHeight="1">
      <c r="B28" s="2" t="s">
        <v>19</v>
      </c>
      <c r="C28" s="4" t="s">
        <v>5</v>
      </c>
      <c r="D28" s="4" t="s">
        <v>6</v>
      </c>
      <c r="E28" s="8">
        <f t="shared" si="0"/>
        <v>703.875</v>
      </c>
      <c r="F28" s="8">
        <f t="shared" si="0"/>
        <v>238.125</v>
      </c>
      <c r="G28" s="8">
        <f t="shared" si="2"/>
        <v>165.60000000000002</v>
      </c>
      <c r="H28" s="8">
        <f t="shared" si="2"/>
        <v>112.4</v>
      </c>
      <c r="I28" s="8">
        <f t="shared" ref="I28" si="6">I10*5*1.6</f>
        <v>104</v>
      </c>
      <c r="J28" s="8">
        <f t="shared" si="5"/>
        <v>79.125</v>
      </c>
      <c r="K28" s="8">
        <f t="shared" si="3"/>
        <v>75.75</v>
      </c>
      <c r="L28" s="8">
        <f t="shared" si="3"/>
        <v>74.25</v>
      </c>
      <c r="M28" s="8">
        <f t="shared" si="4"/>
        <v>67.125</v>
      </c>
      <c r="N28" s="8">
        <f t="shared" si="4"/>
        <v>66.75</v>
      </c>
      <c r="O28" s="8">
        <f t="shared" si="4"/>
        <v>61.5</v>
      </c>
      <c r="P28" s="8">
        <f t="shared" si="4"/>
        <v>61.125</v>
      </c>
      <c r="Q28" s="9">
        <v>80</v>
      </c>
    </row>
    <row r="29" spans="2:17" ht="19.95" customHeight="1">
      <c r="B29" s="2" t="s">
        <v>20</v>
      </c>
      <c r="C29" s="4" t="s">
        <v>5</v>
      </c>
      <c r="D29" s="4" t="s">
        <v>6</v>
      </c>
      <c r="E29" s="8">
        <f t="shared" si="0"/>
        <v>785.625</v>
      </c>
      <c r="F29" s="8">
        <f t="shared" si="0"/>
        <v>266.25</v>
      </c>
      <c r="G29" s="8">
        <f t="shared" si="2"/>
        <v>197.60000000000002</v>
      </c>
      <c r="H29" s="8">
        <f t="shared" si="2"/>
        <v>134.4</v>
      </c>
      <c r="I29" s="8">
        <f t="shared" ref="I29:I31" si="7">I11*5*1.6</f>
        <v>126.4</v>
      </c>
      <c r="J29" s="8">
        <f t="shared" si="5"/>
        <v>98.25</v>
      </c>
      <c r="K29" s="8">
        <f t="shared" si="3"/>
        <v>96.375</v>
      </c>
      <c r="L29" s="8">
        <f t="shared" si="3"/>
        <v>96</v>
      </c>
      <c r="M29" s="8">
        <f t="shared" si="4"/>
        <v>87</v>
      </c>
      <c r="N29" s="8">
        <f t="shared" si="4"/>
        <v>86.625</v>
      </c>
      <c r="O29" s="8">
        <f t="shared" si="4"/>
        <v>81.75</v>
      </c>
      <c r="P29" s="8">
        <f t="shared" si="4"/>
        <v>80.25</v>
      </c>
      <c r="Q29" s="9">
        <v>80</v>
      </c>
    </row>
    <row r="30" spans="2:17" ht="19.95" customHeight="1">
      <c r="B30" s="2" t="s">
        <v>21</v>
      </c>
      <c r="C30" s="4" t="s">
        <v>5</v>
      </c>
      <c r="D30" s="4" t="s">
        <v>6</v>
      </c>
      <c r="E30" s="8">
        <f t="shared" si="0"/>
        <v>726.375</v>
      </c>
      <c r="F30" s="8">
        <f t="shared" si="0"/>
        <v>246.75</v>
      </c>
      <c r="G30" s="8">
        <f t="shared" si="2"/>
        <v>166.8</v>
      </c>
      <c r="H30" s="8">
        <f t="shared" si="2"/>
        <v>135.20000000000002</v>
      </c>
      <c r="I30" s="8">
        <f t="shared" si="7"/>
        <v>103.60000000000001</v>
      </c>
      <c r="J30" s="8">
        <f t="shared" si="5"/>
        <v>87</v>
      </c>
      <c r="K30" s="8">
        <f t="shared" si="3"/>
        <v>83.25</v>
      </c>
      <c r="L30" s="8">
        <f t="shared" si="3"/>
        <v>80.25</v>
      </c>
      <c r="M30" s="8">
        <f t="shared" si="4"/>
        <v>71.625</v>
      </c>
      <c r="N30" s="8">
        <f t="shared" si="4"/>
        <v>71.25</v>
      </c>
      <c r="O30" s="8">
        <f t="shared" si="4"/>
        <v>69.75</v>
      </c>
      <c r="P30" s="8">
        <f t="shared" si="4"/>
        <v>69</v>
      </c>
      <c r="Q30" s="9">
        <v>80</v>
      </c>
    </row>
    <row r="31" spans="2:17" ht="19.95" customHeight="1">
      <c r="B31" s="2" t="s">
        <v>34</v>
      </c>
      <c r="C31" s="4" t="s">
        <v>5</v>
      </c>
      <c r="D31" s="4" t="s">
        <v>6</v>
      </c>
      <c r="E31" s="8">
        <f t="shared" si="0"/>
        <v>657.375</v>
      </c>
      <c r="F31" s="8">
        <f t="shared" si="0"/>
        <v>222.375</v>
      </c>
      <c r="G31" s="8">
        <f t="shared" si="2"/>
        <v>122.4</v>
      </c>
      <c r="H31" s="8">
        <f t="shared" si="2"/>
        <v>122</v>
      </c>
      <c r="I31" s="8">
        <f t="shared" si="7"/>
        <v>94</v>
      </c>
      <c r="J31" s="8">
        <f t="shared" si="5"/>
        <v>87.75</v>
      </c>
      <c r="K31" s="8">
        <f t="shared" si="3"/>
        <v>81</v>
      </c>
      <c r="L31" s="8">
        <f t="shared" si="3"/>
        <v>74.625</v>
      </c>
      <c r="M31" s="8">
        <f t="shared" si="4"/>
        <v>73.125</v>
      </c>
      <c r="N31" s="8">
        <f t="shared" si="4"/>
        <v>72</v>
      </c>
      <c r="O31" s="8">
        <f t="shared" si="4"/>
        <v>69.75</v>
      </c>
      <c r="P31" s="8">
        <f t="shared" si="4"/>
        <v>66.75</v>
      </c>
      <c r="Q31" s="9">
        <v>80</v>
      </c>
    </row>
    <row r="32" spans="2:17" ht="21" customHeight="1">
      <c r="B32" s="2" t="s">
        <v>22</v>
      </c>
      <c r="C32" s="4" t="s">
        <v>5</v>
      </c>
      <c r="D32" s="4" t="s">
        <v>6</v>
      </c>
      <c r="E32" s="8">
        <f t="shared" ref="E32:F32" si="8">E14*5*1.5</f>
        <v>697.875</v>
      </c>
      <c r="F32" s="8">
        <f t="shared" si="8"/>
        <v>240.375</v>
      </c>
      <c r="G32" s="8">
        <f t="shared" si="2"/>
        <v>170</v>
      </c>
      <c r="H32" s="8">
        <f t="shared" si="2"/>
        <v>135.6</v>
      </c>
      <c r="I32" s="8">
        <f t="shared" ref="I32" si="9">I14*5*1.6</f>
        <v>126</v>
      </c>
      <c r="J32" s="8">
        <f t="shared" si="5"/>
        <v>109.125</v>
      </c>
      <c r="K32" s="8">
        <f t="shared" si="3"/>
        <v>101.25</v>
      </c>
      <c r="L32" s="8">
        <f t="shared" si="3"/>
        <v>99.75</v>
      </c>
      <c r="M32" s="8">
        <f t="shared" si="4"/>
        <v>96</v>
      </c>
      <c r="N32" s="8">
        <f t="shared" si="4"/>
        <v>93.375</v>
      </c>
      <c r="O32" s="8">
        <f t="shared" si="4"/>
        <v>93</v>
      </c>
      <c r="P32" s="8">
        <f t="shared" si="4"/>
        <v>91.875</v>
      </c>
      <c r="Q32" s="9">
        <v>80</v>
      </c>
    </row>
    <row r="35" spans="4:16">
      <c r="E35">
        <v>1.5</v>
      </c>
      <c r="F35">
        <v>1.6</v>
      </c>
      <c r="G35">
        <v>1.7</v>
      </c>
      <c r="H35">
        <v>1.7</v>
      </c>
      <c r="I35">
        <v>1.7</v>
      </c>
      <c r="J35">
        <v>1.6</v>
      </c>
      <c r="K35">
        <v>1.6</v>
      </c>
      <c r="L35">
        <v>1.6</v>
      </c>
      <c r="M35">
        <v>1.6</v>
      </c>
      <c r="N35">
        <v>1.6</v>
      </c>
      <c r="O35">
        <v>1.6</v>
      </c>
      <c r="P35">
        <v>1.6</v>
      </c>
    </row>
    <row r="36" spans="4:16">
      <c r="D36" s="10"/>
    </row>
    <row r="38" spans="4:16">
      <c r="J38" s="10"/>
    </row>
    <row r="39" spans="4:16">
      <c r="H39" s="10"/>
    </row>
  </sheetData>
  <mergeCells count="10">
    <mergeCell ref="B3:B4"/>
    <mergeCell ref="C3:C4"/>
    <mergeCell ref="D3:D4"/>
    <mergeCell ref="B1:N2"/>
    <mergeCell ref="E3:O3"/>
    <mergeCell ref="B21:B22"/>
    <mergeCell ref="C21:C22"/>
    <mergeCell ref="D21:D22"/>
    <mergeCell ref="B19:O20"/>
    <mergeCell ref="E21:P2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Q19"/>
  <sheetViews>
    <sheetView topLeftCell="C1" zoomScale="80" zoomScaleNormal="80" workbookViewId="0">
      <selection activeCell="Q16" sqref="Q16:Q19"/>
    </sheetView>
  </sheetViews>
  <sheetFormatPr defaultRowHeight="13.8"/>
  <cols>
    <col min="1" max="1" width="24.59765625" customWidth="1"/>
    <col min="2" max="2" width="30.69921875" customWidth="1"/>
    <col min="3" max="3" width="38" customWidth="1"/>
    <col min="4" max="4" width="16.19921875" customWidth="1"/>
    <col min="5" max="5" width="11.59765625" customWidth="1"/>
    <col min="6" max="6" width="10" bestFit="1" customWidth="1"/>
    <col min="7" max="7" width="12" customWidth="1"/>
    <col min="8" max="10" width="10" bestFit="1" customWidth="1"/>
    <col min="11" max="11" width="9.59765625" customWidth="1"/>
    <col min="12" max="12" width="10.59765625" customWidth="1"/>
    <col min="13" max="13" width="10.69921875" customWidth="1"/>
    <col min="14" max="14" width="11.19921875" customWidth="1"/>
    <col min="15" max="15" width="10.796875" customWidth="1"/>
    <col min="16" max="16" width="12.19921875" customWidth="1"/>
    <col min="17" max="17" width="21.3984375" customWidth="1"/>
  </cols>
  <sheetData>
    <row r="2" spans="2:17" ht="14.4" thickBot="1"/>
    <row r="3" spans="2:17" ht="19.95" customHeight="1">
      <c r="B3" s="27" t="s">
        <v>0</v>
      </c>
      <c r="C3" s="29" t="s">
        <v>1</v>
      </c>
      <c r="D3" s="29" t="s">
        <v>2</v>
      </c>
      <c r="E3" s="31" t="s">
        <v>3</v>
      </c>
      <c r="F3" s="31"/>
      <c r="G3" s="31"/>
      <c r="H3" s="31"/>
      <c r="I3" s="31"/>
      <c r="J3" s="31"/>
      <c r="K3" s="31"/>
      <c r="L3" s="31"/>
      <c r="M3" s="31"/>
      <c r="N3" s="31"/>
    </row>
    <row r="4" spans="2:17" ht="19.95" customHeight="1">
      <c r="B4" s="28"/>
      <c r="C4" s="30"/>
      <c r="D4" s="30"/>
      <c r="E4" s="1">
        <v>1500</v>
      </c>
      <c r="F4" s="1">
        <v>4500</v>
      </c>
      <c r="G4" s="1">
        <v>9000</v>
      </c>
      <c r="H4" s="1">
        <v>13500</v>
      </c>
      <c r="I4" s="1">
        <v>18000</v>
      </c>
      <c r="J4" s="1">
        <v>22500</v>
      </c>
      <c r="K4" s="1">
        <v>27000</v>
      </c>
      <c r="L4" s="1">
        <v>31500</v>
      </c>
      <c r="M4" s="1">
        <v>36000</v>
      </c>
      <c r="N4" s="1">
        <v>40500</v>
      </c>
      <c r="O4" s="1">
        <v>45000</v>
      </c>
      <c r="P4" s="1">
        <v>49500</v>
      </c>
    </row>
    <row r="5" spans="2:17" ht="19.95" customHeight="1">
      <c r="B5" s="5" t="s">
        <v>23</v>
      </c>
      <c r="C5" s="4" t="s">
        <v>5</v>
      </c>
      <c r="D5" s="4" t="s">
        <v>6</v>
      </c>
      <c r="E5" s="3">
        <v>213.35</v>
      </c>
      <c r="F5" s="3">
        <v>72.7</v>
      </c>
      <c r="G5" s="3">
        <v>42.1</v>
      </c>
      <c r="H5" s="3">
        <v>32</v>
      </c>
      <c r="I5" s="3">
        <v>26.15</v>
      </c>
      <c r="J5" s="3">
        <v>23</v>
      </c>
      <c r="K5" s="3">
        <v>21.05</v>
      </c>
      <c r="L5" s="3">
        <v>19.850000000000001</v>
      </c>
      <c r="M5" s="3">
        <v>18.399999999999999</v>
      </c>
      <c r="N5" s="3">
        <v>17.600000000000001</v>
      </c>
      <c r="O5" s="3">
        <v>16.899999999999999</v>
      </c>
      <c r="P5" s="3">
        <v>16.3</v>
      </c>
    </row>
    <row r="6" spans="2:17" ht="19.95" customHeight="1">
      <c r="B6" s="5" t="s">
        <v>24</v>
      </c>
      <c r="C6" s="4" t="s">
        <v>5</v>
      </c>
      <c r="D6" s="4" t="s">
        <v>6</v>
      </c>
      <c r="E6" s="3">
        <v>238.35</v>
      </c>
      <c r="F6" s="3">
        <v>81</v>
      </c>
      <c r="G6" s="3">
        <v>48.77</v>
      </c>
      <c r="H6" s="3">
        <v>38.049999999999997</v>
      </c>
      <c r="I6" s="3">
        <v>29.15</v>
      </c>
      <c r="J6" s="3">
        <v>26.15</v>
      </c>
      <c r="K6" s="3">
        <v>24.35</v>
      </c>
      <c r="L6" s="3">
        <v>23</v>
      </c>
      <c r="M6" s="3">
        <v>20.45</v>
      </c>
      <c r="N6" s="3">
        <v>19.600000000000001</v>
      </c>
      <c r="O6" s="3">
        <v>19.350000000000001</v>
      </c>
      <c r="P6" s="3">
        <v>18.95</v>
      </c>
    </row>
    <row r="7" spans="2:17" ht="19.95" customHeight="1">
      <c r="B7" s="5" t="s">
        <v>25</v>
      </c>
      <c r="C7" s="4" t="s">
        <v>5</v>
      </c>
      <c r="D7" s="4" t="s">
        <v>6</v>
      </c>
      <c r="E7" s="3">
        <v>241.15</v>
      </c>
      <c r="F7" s="3">
        <v>81.45</v>
      </c>
      <c r="G7" s="3">
        <v>47.35</v>
      </c>
      <c r="H7" s="3">
        <v>35.950000000000003</v>
      </c>
      <c r="I7" s="3">
        <v>27.4</v>
      </c>
      <c r="J7" s="3">
        <v>24.6</v>
      </c>
      <c r="K7" s="3">
        <v>21.9</v>
      </c>
      <c r="L7" s="3">
        <v>20.8</v>
      </c>
      <c r="M7" s="3">
        <v>18.45</v>
      </c>
      <c r="N7" s="3">
        <v>17.75</v>
      </c>
      <c r="O7" s="3">
        <v>17.2</v>
      </c>
      <c r="P7" s="3">
        <v>16.45</v>
      </c>
    </row>
    <row r="8" spans="2:17" ht="19.95" customHeight="1">
      <c r="B8" s="5" t="s">
        <v>26</v>
      </c>
      <c r="C8" s="4" t="s">
        <v>5</v>
      </c>
      <c r="D8" s="4" t="s">
        <v>6</v>
      </c>
      <c r="E8" s="3">
        <v>210.65</v>
      </c>
      <c r="F8" s="3">
        <v>71.849999999999994</v>
      </c>
      <c r="G8" s="3">
        <v>41.3</v>
      </c>
      <c r="H8" s="3">
        <v>31.15</v>
      </c>
      <c r="I8" s="3">
        <v>26.1</v>
      </c>
      <c r="J8" s="3">
        <v>22.35</v>
      </c>
      <c r="K8" s="3">
        <v>20.3</v>
      </c>
      <c r="L8" s="3">
        <v>19.100000000000001</v>
      </c>
      <c r="M8" s="3">
        <v>17.95</v>
      </c>
      <c r="N8" s="3">
        <v>16.850000000000001</v>
      </c>
      <c r="O8" s="3">
        <v>16.149999999999999</v>
      </c>
      <c r="P8" s="3">
        <v>15.6</v>
      </c>
    </row>
    <row r="13" spans="2:17" ht="14.4" thickBot="1"/>
    <row r="14" spans="2:17" ht="19.95" customHeight="1">
      <c r="B14" s="21" t="s">
        <v>0</v>
      </c>
      <c r="C14" s="23" t="s">
        <v>1</v>
      </c>
      <c r="D14" s="23" t="s">
        <v>2</v>
      </c>
      <c r="E14" s="25" t="s">
        <v>3</v>
      </c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32"/>
      <c r="Q14" s="7" t="s">
        <v>33</v>
      </c>
    </row>
    <row r="15" spans="2:17" ht="19.95" customHeight="1">
      <c r="B15" s="22"/>
      <c r="C15" s="24"/>
      <c r="D15" s="24"/>
      <c r="E15" s="6">
        <v>1500</v>
      </c>
      <c r="F15" s="6">
        <v>4500</v>
      </c>
      <c r="G15" s="6">
        <v>9000</v>
      </c>
      <c r="H15" s="6">
        <v>13500</v>
      </c>
      <c r="I15" s="6">
        <v>18000</v>
      </c>
      <c r="J15" s="6">
        <v>22500</v>
      </c>
      <c r="K15" s="6">
        <v>27000</v>
      </c>
      <c r="L15" s="6">
        <v>315000</v>
      </c>
      <c r="M15" s="6">
        <v>36000</v>
      </c>
      <c r="N15" s="6">
        <v>40500</v>
      </c>
      <c r="O15" s="6">
        <v>45000</v>
      </c>
      <c r="P15" s="6">
        <v>49500</v>
      </c>
      <c r="Q15" s="7" t="s">
        <v>29</v>
      </c>
    </row>
    <row r="16" spans="2:17" ht="19.95" customHeight="1">
      <c r="B16" s="5" t="s">
        <v>23</v>
      </c>
      <c r="C16" s="4" t="s">
        <v>5</v>
      </c>
      <c r="D16" s="4" t="s">
        <v>6</v>
      </c>
      <c r="E16" s="8">
        <f>E5*5*1.5</f>
        <v>1600.125</v>
      </c>
      <c r="F16" s="8">
        <f>F5*5*1.6</f>
        <v>581.6</v>
      </c>
      <c r="G16" s="8">
        <f>G5*5*1.7</f>
        <v>357.84999999999997</v>
      </c>
      <c r="H16" s="8">
        <f>H5*5*1.7</f>
        <v>272</v>
      </c>
      <c r="I16" s="8">
        <f>I5*5*1.7</f>
        <v>222.27500000000001</v>
      </c>
      <c r="J16" s="8">
        <f t="shared" ref="J16:P16" si="0">J5*5*1.6</f>
        <v>184</v>
      </c>
      <c r="K16" s="8">
        <f t="shared" si="0"/>
        <v>168.4</v>
      </c>
      <c r="L16" s="8">
        <f t="shared" si="0"/>
        <v>158.80000000000001</v>
      </c>
      <c r="M16" s="8">
        <f t="shared" si="0"/>
        <v>147.20000000000002</v>
      </c>
      <c r="N16" s="8">
        <f t="shared" si="0"/>
        <v>140.80000000000001</v>
      </c>
      <c r="O16" s="8">
        <f t="shared" si="0"/>
        <v>135.20000000000002</v>
      </c>
      <c r="P16" s="8">
        <f t="shared" si="0"/>
        <v>130.4</v>
      </c>
      <c r="Q16" s="9">
        <v>80</v>
      </c>
    </row>
    <row r="17" spans="2:17" ht="19.95" customHeight="1">
      <c r="B17" s="5" t="s">
        <v>24</v>
      </c>
      <c r="C17" s="4" t="s">
        <v>5</v>
      </c>
      <c r="D17" s="4" t="s">
        <v>6</v>
      </c>
      <c r="E17" s="8">
        <f t="shared" ref="E17:E19" si="1">E6*5*1.5</f>
        <v>1787.625</v>
      </c>
      <c r="F17" s="8">
        <f>F6*5*1.6</f>
        <v>648</v>
      </c>
      <c r="G17" s="8">
        <f>G6*5*1.7</f>
        <v>414.54500000000002</v>
      </c>
      <c r="H17" s="8">
        <f t="shared" ref="H17:I19" si="2">H6*5*1.7</f>
        <v>323.42500000000001</v>
      </c>
      <c r="I17" s="8">
        <f t="shared" si="2"/>
        <v>247.77500000000001</v>
      </c>
      <c r="J17" s="8">
        <f t="shared" ref="J17:P19" si="3">J6*5*1.6</f>
        <v>209.20000000000002</v>
      </c>
      <c r="K17" s="8">
        <f t="shared" si="3"/>
        <v>194.8</v>
      </c>
      <c r="L17" s="8">
        <f t="shared" si="3"/>
        <v>184</v>
      </c>
      <c r="M17" s="8">
        <f t="shared" si="3"/>
        <v>163.60000000000002</v>
      </c>
      <c r="N17" s="8">
        <f t="shared" si="3"/>
        <v>156.80000000000001</v>
      </c>
      <c r="O17" s="8">
        <f t="shared" si="3"/>
        <v>154.80000000000001</v>
      </c>
      <c r="P17" s="8">
        <f t="shared" si="3"/>
        <v>151.6</v>
      </c>
      <c r="Q17" s="9">
        <v>80</v>
      </c>
    </row>
    <row r="18" spans="2:17" ht="19.95" customHeight="1">
      <c r="B18" s="5" t="s">
        <v>25</v>
      </c>
      <c r="C18" s="4" t="s">
        <v>5</v>
      </c>
      <c r="D18" s="4" t="s">
        <v>6</v>
      </c>
      <c r="E18" s="8">
        <f t="shared" si="1"/>
        <v>1808.625</v>
      </c>
      <c r="F18" s="8">
        <f>F7*5*1.6</f>
        <v>651.6</v>
      </c>
      <c r="G18" s="8">
        <f>G7*5*1.7</f>
        <v>402.47499999999997</v>
      </c>
      <c r="H18" s="8">
        <f t="shared" si="2"/>
        <v>305.57499999999999</v>
      </c>
      <c r="I18" s="8">
        <f t="shared" si="2"/>
        <v>232.9</v>
      </c>
      <c r="J18" s="8">
        <f t="shared" si="3"/>
        <v>196.8</v>
      </c>
      <c r="K18" s="8">
        <f t="shared" si="3"/>
        <v>175.20000000000002</v>
      </c>
      <c r="L18" s="8">
        <f t="shared" si="3"/>
        <v>166.4</v>
      </c>
      <c r="M18" s="8">
        <f t="shared" si="3"/>
        <v>147.6</v>
      </c>
      <c r="N18" s="8">
        <f t="shared" si="3"/>
        <v>142</v>
      </c>
      <c r="O18" s="8">
        <f t="shared" si="3"/>
        <v>137.6</v>
      </c>
      <c r="P18" s="8">
        <f t="shared" si="3"/>
        <v>131.6</v>
      </c>
      <c r="Q18" s="9">
        <v>80</v>
      </c>
    </row>
    <row r="19" spans="2:17" ht="19.95" customHeight="1">
      <c r="B19" s="5" t="s">
        <v>26</v>
      </c>
      <c r="C19" s="4" t="s">
        <v>5</v>
      </c>
      <c r="D19" s="4" t="s">
        <v>6</v>
      </c>
      <c r="E19" s="8">
        <f t="shared" si="1"/>
        <v>1579.875</v>
      </c>
      <c r="F19" s="8">
        <f>F8*5*1.6</f>
        <v>574.80000000000007</v>
      </c>
      <c r="G19" s="8">
        <f>G8*5*1.7</f>
        <v>351.05</v>
      </c>
      <c r="H19" s="8">
        <f t="shared" si="2"/>
        <v>264.77499999999998</v>
      </c>
      <c r="I19" s="8">
        <f t="shared" si="2"/>
        <v>221.85</v>
      </c>
      <c r="J19" s="8">
        <f t="shared" si="3"/>
        <v>178.8</v>
      </c>
      <c r="K19" s="8">
        <f t="shared" si="3"/>
        <v>162.4</v>
      </c>
      <c r="L19" s="8">
        <f t="shared" si="3"/>
        <v>152.80000000000001</v>
      </c>
      <c r="M19" s="8">
        <f t="shared" si="3"/>
        <v>143.6</v>
      </c>
      <c r="N19" s="8">
        <f t="shared" si="3"/>
        <v>134.80000000000001</v>
      </c>
      <c r="O19" s="8">
        <f t="shared" si="3"/>
        <v>129.20000000000002</v>
      </c>
      <c r="P19" s="8">
        <f t="shared" si="3"/>
        <v>124.80000000000001</v>
      </c>
      <c r="Q19" s="9">
        <v>80</v>
      </c>
    </row>
  </sheetData>
  <mergeCells count="8">
    <mergeCell ref="E14:P14"/>
    <mergeCell ref="B3:B4"/>
    <mergeCell ref="C3:C4"/>
    <mergeCell ref="D3:D4"/>
    <mergeCell ref="E3:N3"/>
    <mergeCell ref="B14:B15"/>
    <mergeCell ref="C14:C15"/>
    <mergeCell ref="D14:D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46A35-4FE3-4A2E-848B-84A2982AEC11}">
  <dimension ref="C4:H24"/>
  <sheetViews>
    <sheetView tabSelected="1" topLeftCell="C1" workbookViewId="0">
      <selection activeCell="D18" sqref="D18"/>
    </sheetView>
  </sheetViews>
  <sheetFormatPr defaultRowHeight="13.8"/>
  <cols>
    <col min="3" max="3" width="30.69921875" bestFit="1" customWidth="1"/>
    <col min="4" max="4" width="31.796875" customWidth="1"/>
    <col min="5" max="5" width="15.8984375" customWidth="1"/>
    <col min="6" max="8" width="9.5" bestFit="1" customWidth="1"/>
    <col min="9" max="9" width="10.296875" customWidth="1"/>
  </cols>
  <sheetData>
    <row r="4" spans="3:8">
      <c r="D4" s="19" t="s">
        <v>38</v>
      </c>
      <c r="E4" s="19"/>
      <c r="F4" s="37" t="s">
        <v>35</v>
      </c>
      <c r="G4" s="37"/>
      <c r="H4" s="37"/>
    </row>
    <row r="5" spans="3:8">
      <c r="D5" s="36"/>
      <c r="E5" s="36"/>
      <c r="F5" s="38"/>
      <c r="G5" s="38"/>
      <c r="H5" s="38"/>
    </row>
    <row r="6" spans="3:8" ht="14.4">
      <c r="C6" s="39" t="s">
        <v>0</v>
      </c>
      <c r="D6" s="39" t="s">
        <v>1</v>
      </c>
      <c r="E6" s="39" t="s">
        <v>2</v>
      </c>
      <c r="F6" s="39" t="s">
        <v>3</v>
      </c>
      <c r="G6" s="39"/>
      <c r="H6" s="39"/>
    </row>
    <row r="7" spans="3:8" ht="14.4">
      <c r="C7" s="39"/>
      <c r="D7" s="39"/>
      <c r="E7" s="39"/>
      <c r="F7" s="15">
        <v>10500</v>
      </c>
      <c r="G7" s="15">
        <v>15400</v>
      </c>
      <c r="H7" s="15">
        <v>21000</v>
      </c>
    </row>
    <row r="8" spans="3:8" ht="27.6">
      <c r="C8" s="13" t="s">
        <v>36</v>
      </c>
      <c r="D8" s="13" t="s">
        <v>5</v>
      </c>
      <c r="E8" s="13" t="s">
        <v>37</v>
      </c>
      <c r="F8" s="16">
        <v>56.98</v>
      </c>
      <c r="G8" s="16">
        <v>51.86</v>
      </c>
      <c r="H8" s="16">
        <v>45.44</v>
      </c>
    </row>
    <row r="19" spans="3:8">
      <c r="D19" s="19" t="s">
        <v>32</v>
      </c>
      <c r="E19" s="19"/>
      <c r="F19" s="37" t="s">
        <v>35</v>
      </c>
      <c r="G19" s="37"/>
      <c r="H19" s="37"/>
    </row>
    <row r="20" spans="3:8">
      <c r="D20" s="36"/>
      <c r="E20" s="36"/>
      <c r="F20" s="38"/>
      <c r="G20" s="38"/>
      <c r="H20" s="38"/>
    </row>
    <row r="21" spans="3:8" ht="14.4">
      <c r="C21" s="35" t="s">
        <v>0</v>
      </c>
      <c r="D21" s="35" t="s">
        <v>1</v>
      </c>
      <c r="E21" s="35" t="s">
        <v>2</v>
      </c>
      <c r="F21" s="35" t="s">
        <v>3</v>
      </c>
      <c r="G21" s="35"/>
      <c r="H21" s="35"/>
    </row>
    <row r="22" spans="3:8" ht="14.4">
      <c r="C22" s="35"/>
      <c r="D22" s="35"/>
      <c r="E22" s="35"/>
      <c r="F22" s="12">
        <v>10500</v>
      </c>
      <c r="G22" s="12">
        <v>15400</v>
      </c>
      <c r="H22" s="12">
        <v>21000</v>
      </c>
    </row>
    <row r="23" spans="3:8" ht="27.6">
      <c r="C23" s="13" t="s">
        <v>36</v>
      </c>
      <c r="D23" s="13" t="s">
        <v>5</v>
      </c>
      <c r="E23" s="13" t="s">
        <v>37</v>
      </c>
      <c r="F23" s="14">
        <v>950</v>
      </c>
      <c r="G23" s="14">
        <v>921.25</v>
      </c>
      <c r="H23" s="14">
        <v>838.75</v>
      </c>
    </row>
    <row r="24" spans="3:8">
      <c r="F24" s="18">
        <f>F8*5*3</f>
        <v>854.69999999999993</v>
      </c>
      <c r="G24" s="18">
        <f>G8*5*3</f>
        <v>777.90000000000009</v>
      </c>
      <c r="H24" s="18">
        <f>H8*5*3.1</f>
        <v>704.31999999999994</v>
      </c>
    </row>
  </sheetData>
  <mergeCells count="12">
    <mergeCell ref="D4:E5"/>
    <mergeCell ref="F4:H5"/>
    <mergeCell ref="C6:C7"/>
    <mergeCell ref="D6:D7"/>
    <mergeCell ref="E6:E7"/>
    <mergeCell ref="F6:H6"/>
    <mergeCell ref="C21:C22"/>
    <mergeCell ref="D21:D22"/>
    <mergeCell ref="E21:E22"/>
    <mergeCell ref="F21:H21"/>
    <mergeCell ref="D19:E20"/>
    <mergeCell ref="F19:H2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Multitag</vt:lpstr>
      <vt:lpstr>Multitag rozwarstwiający</vt:lpstr>
      <vt:lpstr>Pojedyncze</vt:lpstr>
      <vt:lpstr>Kontrolowane</vt:lpstr>
      <vt:lpstr>Etykiety FLAG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Boś</dc:creator>
  <cp:lastModifiedBy>Bartłomiej Biskupski</cp:lastModifiedBy>
  <dcterms:created xsi:type="dcterms:W3CDTF">2024-01-15T06:48:45Z</dcterms:created>
  <dcterms:modified xsi:type="dcterms:W3CDTF">2025-09-22T09:01:26Z</dcterms:modified>
</cp:coreProperties>
</file>