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45" windowWidth="19320" windowHeight="7605"/>
  </bookViews>
  <sheets>
    <sheet name="Start Wax" sheetId="1" r:id="rId1"/>
    <sheet name="Arkusz2" sheetId="2" r:id="rId2"/>
    <sheet name="Arkusz3" sheetId="3" r:id="rId3"/>
  </sheets>
  <calcPr calcId="125725"/>
</workbook>
</file>

<file path=xl/calcChain.xml><?xml version="1.0" encoding="utf-8"?>
<calcChain xmlns="http://schemas.openxmlformats.org/spreadsheetml/2006/main">
  <c r="D11" i="2"/>
  <c r="C11"/>
  <c r="G11" s="1"/>
  <c r="O19"/>
  <c r="O21" s="1"/>
  <c r="N19"/>
  <c r="P19" s="1"/>
  <c r="E11" l="1"/>
  <c r="P21"/>
  <c r="F11" s="1"/>
  <c r="P23"/>
  <c r="H11" s="1"/>
  <c r="I20" l="1"/>
  <c r="P24"/>
  <c r="I11" s="1"/>
  <c r="I14" s="1"/>
  <c r="I17" s="1"/>
  <c r="P26" l="1"/>
  <c r="P27" s="1"/>
</calcChain>
</file>

<file path=xl/sharedStrings.xml><?xml version="1.0" encoding="utf-8"?>
<sst xmlns="http://schemas.openxmlformats.org/spreadsheetml/2006/main" count="115" uniqueCount="90">
  <si>
    <t>OUT</t>
  </si>
  <si>
    <t>IN</t>
  </si>
  <si>
    <t>szerokość</t>
  </si>
  <si>
    <t>długość</t>
  </si>
  <si>
    <t>strona nawoju</t>
  </si>
  <si>
    <t>ilość rolek / MOQ</t>
  </si>
  <si>
    <t>opis</t>
  </si>
  <si>
    <t>symbol</t>
  </si>
  <si>
    <t>przyrost ilości zlecenia</t>
  </si>
  <si>
    <t>G.Cichoń</t>
  </si>
  <si>
    <t>gcichon@etisoft.eu</t>
  </si>
  <si>
    <t>przygotował:</t>
  </si>
  <si>
    <t>tel. +48 32 332 80 12</t>
  </si>
  <si>
    <t>Rozmiary standardowe</t>
  </si>
  <si>
    <t>Dodatkowe informacje:</t>
  </si>
  <si>
    <t>Nawoje kalki, które będą realizowane: 300m, 450m</t>
  </si>
  <si>
    <t>Strona nowoju IN, OUT</t>
  </si>
  <si>
    <t>Średnica kerna 1”</t>
  </si>
  <si>
    <t>* nie będą realizowane zamówienia na Kernach innych niż 1” (np. kalki 0,5”)</t>
  </si>
  <si>
    <t>Kern bez poddruku / biała rolka</t>
  </si>
  <si>
    <t>Lider: neutralny, przezroczysty (bez poddruku)</t>
  </si>
  <si>
    <t>szerokość taśmy (mm)</t>
  </si>
  <si>
    <t>cena m2/
zakup</t>
  </si>
  <si>
    <t>szer.jumbo</t>
  </si>
  <si>
    <t>szer.kalki</t>
  </si>
  <si>
    <t>ilość prod.</t>
  </si>
  <si>
    <t>dł.kalki</t>
  </si>
  <si>
    <t>dł.min.</t>
  </si>
  <si>
    <t>długość taśmy (m)</t>
  </si>
  <si>
    <t>szerokość
(mm)</t>
  </si>
  <si>
    <t>długość 
(m)</t>
  </si>
  <si>
    <t>W-STWCO11030000</t>
  </si>
  <si>
    <t>Rolki próbne do testów:</t>
  </si>
  <si>
    <t>W-STWCI11050SAM</t>
  </si>
  <si>
    <t>110 X 50 IN 1" START WAX CZARNA</t>
  </si>
  <si>
    <t>W-STWCO11050SAM</t>
  </si>
  <si>
    <t>110 X 50 OUT 1" START WAX CZARNA</t>
  </si>
  <si>
    <t>symbole próbek:</t>
  </si>
  <si>
    <t>wykonanie bezpłatne</t>
  </si>
  <si>
    <t>cena rolki</t>
  </si>
  <si>
    <t>Konfekcja kalki:</t>
  </si>
  <si>
    <t>Min. ilość produkcyjna rozmiarów niestandardowych</t>
  </si>
  <si>
    <t>W-STWCO04030000</t>
  </si>
  <si>
    <t>W-STWCO05530000</t>
  </si>
  <si>
    <t>W-STWCO08030000</t>
  </si>
  <si>
    <r>
      <t>Termin realizacji zamówienia (rozmiary standardowe / niestandardowe):</t>
    </r>
    <r>
      <rPr>
        <sz val="11"/>
        <color theme="1"/>
        <rFont val="Tahoma"/>
        <family val="2"/>
        <charset val="238"/>
      </rPr>
      <t xml:space="preserve"> 6 dni roboczych</t>
    </r>
  </si>
  <si>
    <t>ORIPACK</t>
  </si>
  <si>
    <t>40 X 300 OUT 1" ORIPACK CZARNA</t>
  </si>
  <si>
    <t>55 X 300 OUT 1" ORIPACK CZARNA</t>
  </si>
  <si>
    <t>80 X 300 OUT 1" ORIPACK CZARNA</t>
  </si>
  <si>
    <t>110 X 300 OUT 1" ORIPACK CZARNA</t>
  </si>
  <si>
    <t>40 X 300 IN 1" ORIPACK CZARNA</t>
  </si>
  <si>
    <t>55 X 300 IN 1" ORIPACK CZARNA</t>
  </si>
  <si>
    <t>80 X 300 IN 1" ORIPACK CZARNA</t>
  </si>
  <si>
    <t>110 X 300 IN 1" ORIPACK CZARNA</t>
  </si>
  <si>
    <t>Product Manager - Taśmy Termotransferowe</t>
  </si>
  <si>
    <t>Brak klienta na rolkę dodatkową powoduje konieczność dodania jej wartości do zamówienia.</t>
  </si>
  <si>
    <t>oznacza powstanie dodatkowej rolki podczas zlecenia produkcyjnego.</t>
  </si>
  <si>
    <t>Odpad</t>
  </si>
  <si>
    <t>Ilość rolek w cyklu</t>
  </si>
  <si>
    <t>Koszt odpadu / całkowituy</t>
  </si>
  <si>
    <t>Koszt odpadu / do ceny rolki</t>
  </si>
  <si>
    <t>Cen całkowita rolki</t>
  </si>
  <si>
    <t>MOQ</t>
  </si>
  <si>
    <t>szt.</t>
  </si>
  <si>
    <t>odpad:</t>
  </si>
  <si>
    <t>mm</t>
  </si>
  <si>
    <t>ilość odpadu</t>
  </si>
  <si>
    <t>m</t>
  </si>
  <si>
    <t>m2</t>
  </si>
  <si>
    <t>Poniższy kalkulator ma charakter poglądowy. Dla uzyskania wyceny, symbolu wyrobu, konieczne jest złożenie zapytania o wyrób.</t>
  </si>
  <si>
    <t>Kalkulator - ORIPACK</t>
  </si>
  <si>
    <t>Odpad
(mm)</t>
  </si>
  <si>
    <t>Odpad całkowity
(mm)</t>
  </si>
  <si>
    <t>MOQ
(ilość rolek w zamówieniu)</t>
  </si>
  <si>
    <t>Rolki próbne - jeśli nie są dostępne na magazynie - powinny być zlecene w ilości uzgodnionej z PM Taśmy Termotransferowe.</t>
  </si>
  <si>
    <t>tel. +48 506 058 001</t>
  </si>
  <si>
    <t>Cena szt. / zakup Etisoft Kraków</t>
  </si>
  <si>
    <t>Program produkcji kalki woskowej dla Etisoft Kraków</t>
  </si>
  <si>
    <t>Do druku w drukarkach z głowicami płaskimi (np. Zebra, CAB, Datamax, Citizen).</t>
  </si>
  <si>
    <t>Kalka termotransferowa - czarna woskowa.</t>
  </si>
  <si>
    <t>Rozmiary niestandardowe</t>
  </si>
  <si>
    <t>Produkcja rozmiarów niestandardowych wymaga uruchomienia procedury zapytania o cenę (sezam).</t>
  </si>
  <si>
    <t>Brak klienta na rolkę dodatkową przu produkcji rozmiaru niestandardowego powoduje konieczność dodania jej wartości do zamówienia.</t>
  </si>
  <si>
    <t>oznacza powstanie dodatkowej rolki podczas zlecenia produkcyjnego rozmiaru niestanardowego.</t>
  </si>
  <si>
    <t>Produkcja rozmiaru niestandardowego może powodować powstawanie odpadu.</t>
  </si>
  <si>
    <t>W-STWCI04030000</t>
  </si>
  <si>
    <t>W-STWCI05530000</t>
  </si>
  <si>
    <t>W-STWCI08030000</t>
  </si>
  <si>
    <t>W-STWCI11030000</t>
  </si>
</sst>
</file>

<file path=xl/styles.xml><?xml version="1.0" encoding="utf-8"?>
<styleSheet xmlns="http://schemas.openxmlformats.org/spreadsheetml/2006/main">
  <numFmts count="4">
    <numFmt numFmtId="43" formatCode="_-* #,##0.00\ _z_ł_-;\-* #,##0.00\ _z_ł_-;_-* &quot;-&quot;??\ _z_ł_-;_-@_-"/>
    <numFmt numFmtId="164" formatCode="#,##0.00\ [$€-1]"/>
    <numFmt numFmtId="165" formatCode="#,##0.000\ [$€-1]"/>
    <numFmt numFmtId="166" formatCode="#,##0_ ;\-#,##0\ "/>
  </numFmts>
  <fonts count="21"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b/>
      <sz val="16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b/>
      <sz val="9"/>
      <color theme="1"/>
      <name val="Tahoma"/>
      <family val="2"/>
      <charset val="238"/>
    </font>
    <font>
      <sz val="9"/>
      <color theme="1"/>
      <name val="Tahoma"/>
      <family val="2"/>
      <charset val="238"/>
    </font>
    <font>
      <sz val="11"/>
      <color theme="10"/>
      <name val="Tahoma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Tahoma"/>
      <family val="2"/>
      <charset val="238"/>
    </font>
    <font>
      <b/>
      <sz val="11"/>
      <color rgb="FFFF0000"/>
      <name val="Tahoma"/>
      <family val="2"/>
      <charset val="238"/>
    </font>
    <font>
      <sz val="10"/>
      <name val="Tahoma"/>
      <family val="2"/>
      <charset val="238"/>
    </font>
    <font>
      <b/>
      <sz val="18"/>
      <name val="Tahoma"/>
      <family val="2"/>
      <charset val="238"/>
    </font>
    <font>
      <b/>
      <sz val="16"/>
      <name val="Tahoma"/>
      <family val="2"/>
      <charset val="238"/>
    </font>
    <font>
      <b/>
      <i/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4"/>
      <color indexed="12"/>
      <name val="Tahoma"/>
      <family val="2"/>
      <charset val="238"/>
    </font>
    <font>
      <i/>
      <sz val="11"/>
      <color theme="1"/>
      <name val="Tahoma"/>
      <family val="2"/>
      <charset val="238"/>
    </font>
    <font>
      <b/>
      <sz val="14"/>
      <name val="Tahoma"/>
      <family val="2"/>
      <charset val="238"/>
    </font>
    <font>
      <b/>
      <sz val="12"/>
      <color rgb="FFFF0000"/>
      <name val="Tahoma"/>
      <family val="2"/>
      <charset val="238"/>
    </font>
    <font>
      <b/>
      <sz val="1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43" fontId="8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1" xfId="0" applyFont="1" applyBorder="1"/>
    <xf numFmtId="0" fontId="6" fillId="0" borderId="0" xfId="0" applyFont="1" applyBorder="1"/>
    <xf numFmtId="164" fontId="6" fillId="0" borderId="2" xfId="0" applyNumberFormat="1" applyFont="1" applyBorder="1"/>
    <xf numFmtId="0" fontId="6" fillId="0" borderId="0" xfId="0" applyFont="1" applyFill="1" applyBorder="1"/>
    <xf numFmtId="0" fontId="6" fillId="0" borderId="3" xfId="0" applyFont="1" applyBorder="1"/>
    <xf numFmtId="0" fontId="6" fillId="0" borderId="4" xfId="0" applyFont="1" applyBorder="1"/>
    <xf numFmtId="0" fontId="6" fillId="0" borderId="4" xfId="0" applyFont="1" applyFill="1" applyBorder="1"/>
    <xf numFmtId="164" fontId="6" fillId="0" borderId="5" xfId="0" applyNumberFormat="1" applyFont="1" applyBorder="1"/>
    <xf numFmtId="0" fontId="7" fillId="0" borderId="0" xfId="1" applyFont="1" applyAlignment="1" applyProtection="1"/>
    <xf numFmtId="0" fontId="9" fillId="0" borderId="0" xfId="0" applyFont="1"/>
    <xf numFmtId="164" fontId="6" fillId="0" borderId="0" xfId="0" applyNumberFormat="1" applyFont="1" applyBorder="1"/>
    <xf numFmtId="0" fontId="4" fillId="0" borderId="0" xfId="0" applyFont="1" applyBorder="1"/>
    <xf numFmtId="0" fontId="3" fillId="0" borderId="0" xfId="0" applyFont="1" applyBorder="1"/>
    <xf numFmtId="166" fontId="3" fillId="0" borderId="0" xfId="2" applyNumberFormat="1" applyFont="1"/>
    <xf numFmtId="1" fontId="3" fillId="0" borderId="0" xfId="0" applyNumberFormat="1" applyFont="1"/>
    <xf numFmtId="1" fontId="10" fillId="0" borderId="0" xfId="0" applyNumberFormat="1" applyFont="1"/>
    <xf numFmtId="1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5" fillId="0" borderId="0" xfId="0" applyFont="1"/>
    <xf numFmtId="0" fontId="17" fillId="0" borderId="0" xfId="0" applyFont="1"/>
    <xf numFmtId="0" fontId="18" fillId="0" borderId="0" xfId="0" applyFont="1"/>
    <xf numFmtId="0" fontId="12" fillId="4" borderId="6" xfId="0" applyFont="1" applyFill="1" applyBorder="1"/>
    <xf numFmtId="0" fontId="13" fillId="4" borderId="10" xfId="0" applyFont="1" applyFill="1" applyBorder="1"/>
    <xf numFmtId="0" fontId="11" fillId="4" borderId="11" xfId="0" applyFont="1" applyFill="1" applyBorder="1"/>
    <xf numFmtId="0" fontId="5" fillId="0" borderId="0" xfId="0" applyFont="1" applyFill="1" applyBorder="1"/>
    <xf numFmtId="0" fontId="3" fillId="0" borderId="9" xfId="0" applyFont="1" applyBorder="1"/>
    <xf numFmtId="164" fontId="5" fillId="0" borderId="12" xfId="0" applyNumberFormat="1" applyFont="1" applyBorder="1"/>
    <xf numFmtId="164" fontId="5" fillId="0" borderId="13" xfId="0" applyNumberFormat="1" applyFont="1" applyBorder="1"/>
    <xf numFmtId="164" fontId="6" fillId="0" borderId="13" xfId="0" applyNumberFormat="1" applyFont="1" applyBorder="1"/>
    <xf numFmtId="164" fontId="19" fillId="0" borderId="12" xfId="0" applyNumberFormat="1" applyFont="1" applyBorder="1"/>
    <xf numFmtId="164" fontId="19" fillId="4" borderId="13" xfId="0" applyNumberFormat="1" applyFont="1" applyFill="1" applyBorder="1"/>
    <xf numFmtId="2" fontId="20" fillId="0" borderId="9" xfId="0" applyNumberFormat="1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165" fontId="20" fillId="0" borderId="9" xfId="0" applyNumberFormat="1" applyFont="1" applyBorder="1" applyAlignment="1">
      <alignment horizontal="center" vertical="center" wrapText="1"/>
    </xf>
    <xf numFmtId="1" fontId="20" fillId="0" borderId="9" xfId="0" applyNumberFormat="1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164" fontId="20" fillId="0" borderId="9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20" fillId="0" borderId="9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16" fillId="3" borderId="6" xfId="0" applyNumberFormat="1" applyFont="1" applyFill="1" applyBorder="1" applyAlignment="1">
      <alignment horizontal="center" vertical="center"/>
    </xf>
    <xf numFmtId="49" fontId="16" fillId="3" borderId="7" xfId="0" applyNumberFormat="1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16" fillId="3" borderId="7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3">
    <cellStyle name="Dziesiętny" xfId="2" builtinId="3"/>
    <cellStyle name="Hiperłącze" xfId="1" builtinId="8"/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cichon@etisoft.e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AA197"/>
  <sheetViews>
    <sheetView tabSelected="1" zoomScaleNormal="100" workbookViewId="0">
      <selection activeCell="G8" sqref="G8"/>
    </sheetView>
  </sheetViews>
  <sheetFormatPr defaultRowHeight="14.25"/>
  <cols>
    <col min="1" max="1" width="2.625" style="2" customWidth="1"/>
    <col min="2" max="2" width="10.25" style="2" customWidth="1"/>
    <col min="3" max="3" width="14.125" style="2" customWidth="1"/>
    <col min="4" max="4" width="18" style="57" customWidth="1"/>
    <col min="5" max="5" width="18" style="2" customWidth="1"/>
    <col min="6" max="6" width="30.375" style="2" customWidth="1"/>
    <col min="7" max="7" width="12.875" style="2" customWidth="1"/>
    <col min="8" max="8" width="11.875" style="2" customWidth="1"/>
    <col min="9" max="9" width="19.125" style="2" customWidth="1"/>
    <col min="10" max="12" width="9" style="2" customWidth="1"/>
    <col min="13" max="16384" width="9" style="2"/>
  </cols>
  <sheetData>
    <row r="2" spans="2:9" ht="19.5">
      <c r="B2" s="1" t="s">
        <v>46</v>
      </c>
    </row>
    <row r="3" spans="2:9">
      <c r="I3" s="3"/>
    </row>
    <row r="4" spans="2:9">
      <c r="B4" s="2" t="s">
        <v>78</v>
      </c>
      <c r="I4" s="3"/>
    </row>
    <row r="5" spans="2:9">
      <c r="I5" s="3"/>
    </row>
    <row r="6" spans="2:9">
      <c r="B6" s="3" t="s">
        <v>80</v>
      </c>
      <c r="I6" s="3"/>
    </row>
    <row r="7" spans="2:9">
      <c r="B7" s="3" t="s">
        <v>79</v>
      </c>
      <c r="C7" s="3"/>
      <c r="D7" s="58"/>
      <c r="E7" s="3"/>
      <c r="F7" s="3"/>
    </row>
    <row r="10" spans="2:9">
      <c r="B10" s="2" t="s">
        <v>13</v>
      </c>
    </row>
    <row r="12" spans="2:9" ht="22.5">
      <c r="B12" s="22" t="s">
        <v>2</v>
      </c>
      <c r="C12" s="22" t="s">
        <v>3</v>
      </c>
      <c r="D12" s="22" t="s">
        <v>4</v>
      </c>
      <c r="E12" s="22" t="s">
        <v>7</v>
      </c>
      <c r="F12" s="22" t="s">
        <v>6</v>
      </c>
      <c r="G12" s="22" t="s">
        <v>5</v>
      </c>
      <c r="H12" s="22" t="s">
        <v>8</v>
      </c>
      <c r="I12" s="22" t="s">
        <v>77</v>
      </c>
    </row>
    <row r="13" spans="2:9">
      <c r="B13" s="4">
        <v>40</v>
      </c>
      <c r="C13" s="5">
        <v>300</v>
      </c>
      <c r="D13" s="59" t="s">
        <v>0</v>
      </c>
      <c r="E13" s="55" t="s">
        <v>42</v>
      </c>
      <c r="F13" s="55" t="s">
        <v>47</v>
      </c>
      <c r="G13" s="5">
        <v>220</v>
      </c>
      <c r="H13" s="5">
        <v>22</v>
      </c>
      <c r="I13" s="6">
        <v>1.02</v>
      </c>
    </row>
    <row r="14" spans="2:9">
      <c r="B14" s="4">
        <v>55</v>
      </c>
      <c r="C14" s="5">
        <v>300</v>
      </c>
      <c r="D14" s="59" t="s">
        <v>0</v>
      </c>
      <c r="E14" s="55" t="s">
        <v>43</v>
      </c>
      <c r="F14" s="55" t="s">
        <v>48</v>
      </c>
      <c r="G14" s="5">
        <v>160</v>
      </c>
      <c r="H14" s="5">
        <v>16</v>
      </c>
      <c r="I14" s="6">
        <v>1.4</v>
      </c>
    </row>
    <row r="15" spans="2:9">
      <c r="B15" s="4">
        <v>80</v>
      </c>
      <c r="C15" s="5">
        <v>300</v>
      </c>
      <c r="D15" s="59" t="s">
        <v>0</v>
      </c>
      <c r="E15" s="55" t="s">
        <v>44</v>
      </c>
      <c r="F15" s="55" t="s">
        <v>49</v>
      </c>
      <c r="G15" s="7">
        <v>110</v>
      </c>
      <c r="H15" s="7">
        <v>11</v>
      </c>
      <c r="I15" s="6">
        <v>2.04</v>
      </c>
    </row>
    <row r="16" spans="2:9">
      <c r="B16" s="4">
        <v>110</v>
      </c>
      <c r="C16" s="5">
        <v>300</v>
      </c>
      <c r="D16" s="59" t="s">
        <v>0</v>
      </c>
      <c r="E16" s="55" t="s">
        <v>31</v>
      </c>
      <c r="F16" s="55" t="s">
        <v>50</v>
      </c>
      <c r="G16" s="7">
        <v>80</v>
      </c>
      <c r="H16" s="7">
        <v>8</v>
      </c>
      <c r="I16" s="6">
        <v>2.81</v>
      </c>
    </row>
    <row r="17" spans="2:27">
      <c r="B17" s="4">
        <v>40</v>
      </c>
      <c r="C17" s="5">
        <v>300</v>
      </c>
      <c r="D17" s="59" t="s">
        <v>1</v>
      </c>
      <c r="E17" s="55" t="s">
        <v>86</v>
      </c>
      <c r="F17" s="55" t="s">
        <v>51</v>
      </c>
      <c r="G17" s="5">
        <v>220</v>
      </c>
      <c r="H17" s="5">
        <v>22</v>
      </c>
      <c r="I17" s="6">
        <v>1.02</v>
      </c>
    </row>
    <row r="18" spans="2:27">
      <c r="B18" s="4">
        <v>55</v>
      </c>
      <c r="C18" s="5">
        <v>300</v>
      </c>
      <c r="D18" s="59" t="s">
        <v>1</v>
      </c>
      <c r="E18" s="55" t="s">
        <v>87</v>
      </c>
      <c r="F18" s="55" t="s">
        <v>52</v>
      </c>
      <c r="G18" s="5">
        <v>160</v>
      </c>
      <c r="H18" s="5">
        <v>16</v>
      </c>
      <c r="I18" s="6">
        <v>1.4</v>
      </c>
    </row>
    <row r="19" spans="2:27">
      <c r="B19" s="4">
        <v>80</v>
      </c>
      <c r="C19" s="5">
        <v>300</v>
      </c>
      <c r="D19" s="59" t="s">
        <v>1</v>
      </c>
      <c r="E19" s="55" t="s">
        <v>88</v>
      </c>
      <c r="F19" s="55" t="s">
        <v>53</v>
      </c>
      <c r="G19" s="7">
        <v>110</v>
      </c>
      <c r="H19" s="7">
        <v>11</v>
      </c>
      <c r="I19" s="6">
        <v>2.04</v>
      </c>
    </row>
    <row r="20" spans="2:27">
      <c r="B20" s="8">
        <v>110</v>
      </c>
      <c r="C20" s="9">
        <v>300</v>
      </c>
      <c r="D20" s="60" t="s">
        <v>1</v>
      </c>
      <c r="E20" s="56" t="s">
        <v>89</v>
      </c>
      <c r="F20" s="56" t="s">
        <v>54</v>
      </c>
      <c r="G20" s="10">
        <v>80</v>
      </c>
      <c r="H20" s="10">
        <v>8</v>
      </c>
      <c r="I20" s="11">
        <v>2.81</v>
      </c>
    </row>
    <row r="21" spans="2:27">
      <c r="B21" s="5"/>
      <c r="C21" s="5"/>
      <c r="D21" s="59"/>
      <c r="E21" s="5"/>
      <c r="F21" s="5"/>
      <c r="G21" s="7"/>
      <c r="H21" s="7"/>
      <c r="I21" s="14"/>
    </row>
    <row r="22" spans="2:27">
      <c r="B22" s="16" t="s">
        <v>81</v>
      </c>
      <c r="C22" s="5"/>
      <c r="D22" s="59"/>
      <c r="E22" s="5"/>
      <c r="F22" s="5"/>
      <c r="G22" s="7"/>
      <c r="H22" s="7"/>
      <c r="I22" s="14"/>
    </row>
    <row r="23" spans="2:27">
      <c r="B23" s="5" t="s">
        <v>82</v>
      </c>
      <c r="C23" s="5"/>
      <c r="D23" s="59"/>
      <c r="E23" s="5"/>
      <c r="F23" s="5"/>
      <c r="G23" s="7"/>
      <c r="H23" s="7"/>
      <c r="I23" s="14"/>
    </row>
    <row r="24" spans="2:27">
      <c r="B24" s="5" t="s">
        <v>85</v>
      </c>
      <c r="C24" s="5"/>
      <c r="D24" s="59"/>
      <c r="E24" s="5"/>
      <c r="F24" s="5"/>
      <c r="G24" s="7"/>
      <c r="H24" s="7"/>
      <c r="I24" s="14"/>
    </row>
    <row r="25" spans="2:27">
      <c r="B25" s="31" t="s">
        <v>58</v>
      </c>
      <c r="C25" s="14"/>
      <c r="D25" s="61"/>
      <c r="E25" s="5"/>
      <c r="F25" s="5"/>
      <c r="G25" s="7"/>
      <c r="H25" s="7"/>
      <c r="I25" s="7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2:27">
      <c r="B26" s="7" t="s">
        <v>84</v>
      </c>
      <c r="C26" s="14"/>
      <c r="D26" s="61"/>
      <c r="E26" s="5"/>
      <c r="F26"/>
      <c r="G26"/>
      <c r="H26" s="7"/>
      <c r="I26" s="7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2:27">
      <c r="B27" s="7" t="s">
        <v>83</v>
      </c>
      <c r="C27" s="14"/>
      <c r="D27" s="61"/>
      <c r="F27"/>
      <c r="G27"/>
      <c r="H27"/>
      <c r="I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2:27">
      <c r="B28"/>
      <c r="C28"/>
      <c r="D28" s="62"/>
      <c r="E28"/>
      <c r="F28"/>
      <c r="G28"/>
      <c r="H28"/>
      <c r="I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2:27">
      <c r="B29"/>
      <c r="C29"/>
      <c r="D29" s="62"/>
      <c r="E29"/>
      <c r="F29"/>
      <c r="G29"/>
      <c r="H29"/>
      <c r="I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2:27">
      <c r="B30" s="2" t="s">
        <v>45</v>
      </c>
      <c r="C30" s="5"/>
      <c r="D30" s="59"/>
      <c r="E30" s="5"/>
      <c r="F30" s="5"/>
      <c r="G30" s="7"/>
      <c r="H30" s="7"/>
      <c r="I30" s="7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</row>
    <row r="31" spans="2:27">
      <c r="B31" s="5"/>
      <c r="C31" s="5"/>
      <c r="D31" s="59"/>
      <c r="E31" s="5"/>
      <c r="F31" s="5"/>
      <c r="G31" s="7"/>
      <c r="H31" s="7"/>
      <c r="I31" s="7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2:27">
      <c r="B32" s="16" t="s">
        <v>14</v>
      </c>
      <c r="C32" s="5"/>
      <c r="D32" s="59"/>
      <c r="E32" s="5"/>
      <c r="F32" s="5"/>
      <c r="G32" s="7"/>
      <c r="H32" s="7"/>
      <c r="I32" s="7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2:27">
      <c r="B33" s="5"/>
      <c r="C33" s="5"/>
      <c r="D33" s="59"/>
      <c r="E33" s="5"/>
      <c r="F33" s="5"/>
      <c r="G33" s="7"/>
      <c r="H33" s="7"/>
      <c r="I33" s="7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</row>
    <row r="34" spans="2:27">
      <c r="B34" s="2" t="s">
        <v>40</v>
      </c>
      <c r="C34" s="5"/>
      <c r="D34" s="59"/>
      <c r="E34" s="5"/>
      <c r="F34" s="5"/>
      <c r="G34" s="7"/>
      <c r="H34" s="7"/>
      <c r="I34" s="7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2:27">
      <c r="B35" s="3" t="s">
        <v>15</v>
      </c>
      <c r="C35" s="5"/>
      <c r="D35" s="59"/>
      <c r="E35" s="5"/>
      <c r="F35" s="5"/>
      <c r="G35" s="7"/>
      <c r="H35" s="7"/>
      <c r="I35" s="7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</row>
    <row r="36" spans="2:27">
      <c r="B36" s="3" t="s">
        <v>16</v>
      </c>
      <c r="C36" s="5"/>
      <c r="D36" s="59"/>
      <c r="E36" s="5"/>
      <c r="F36" s="5"/>
      <c r="G36" s="7"/>
      <c r="H36" s="7"/>
      <c r="I36" s="7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</row>
    <row r="37" spans="2:27">
      <c r="B37" s="3" t="s">
        <v>17</v>
      </c>
      <c r="C37" s="5"/>
      <c r="D37" s="59"/>
      <c r="E37" s="5"/>
      <c r="F37" s="5"/>
      <c r="G37" s="7"/>
      <c r="H37" s="7"/>
      <c r="I37" s="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2:27">
      <c r="B38" s="26" t="s">
        <v>18</v>
      </c>
      <c r="C38" s="5"/>
      <c r="D38" s="59"/>
      <c r="E38" s="5"/>
      <c r="F38" s="5"/>
      <c r="G38" s="7"/>
      <c r="H38" s="7"/>
      <c r="I38" s="7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</row>
    <row r="39" spans="2:27">
      <c r="B39" s="3" t="s">
        <v>19</v>
      </c>
      <c r="C39" s="5"/>
      <c r="D39" s="59"/>
      <c r="E39" s="5"/>
      <c r="F39" s="5"/>
      <c r="G39" s="7"/>
      <c r="H39" s="7"/>
      <c r="I39" s="7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</row>
    <row r="40" spans="2:27">
      <c r="B40" s="3" t="s">
        <v>20</v>
      </c>
      <c r="C40" s="5"/>
      <c r="D40" s="59"/>
      <c r="E40" s="5"/>
      <c r="F40" s="5"/>
      <c r="G40" s="7"/>
      <c r="H40" s="7"/>
      <c r="I40" s="7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2:27">
      <c r="B41" s="3"/>
      <c r="C41" s="5"/>
      <c r="D41" s="59"/>
      <c r="E41" s="5"/>
      <c r="F41" s="5"/>
      <c r="G41" s="7"/>
      <c r="H41" s="7"/>
      <c r="I41" s="7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</row>
    <row r="42" spans="2:27">
      <c r="B42" s="2" t="s">
        <v>32</v>
      </c>
      <c r="C42" s="5"/>
      <c r="D42" s="63" t="s">
        <v>38</v>
      </c>
      <c r="E42" s="5"/>
      <c r="F42" s="5"/>
      <c r="G42" s="7"/>
      <c r="H42" s="7"/>
      <c r="I42" s="7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</row>
    <row r="43" spans="2:27">
      <c r="B43" s="3" t="s">
        <v>37</v>
      </c>
      <c r="C43" s="5"/>
      <c r="D43" s="59" t="s">
        <v>33</v>
      </c>
      <c r="E43" s="5" t="s">
        <v>34</v>
      </c>
      <c r="G43" s="7"/>
      <c r="H43" s="7"/>
      <c r="I43" s="7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2:27">
      <c r="B44" s="5"/>
      <c r="C44" s="5"/>
      <c r="D44" s="59" t="s">
        <v>35</v>
      </c>
      <c r="E44" s="5" t="s">
        <v>36</v>
      </c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2:27">
      <c r="B45"/>
      <c r="C45"/>
      <c r="D45" s="62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2:27">
      <c r="B46" t="s">
        <v>75</v>
      </c>
      <c r="C46"/>
      <c r="D46" s="62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2:27">
      <c r="B47"/>
      <c r="C47"/>
      <c r="D47" s="62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</row>
    <row r="48" spans="2:27">
      <c r="B48"/>
      <c r="C48"/>
      <c r="D48" s="62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</row>
    <row r="49" spans="2:27">
      <c r="B49" s="2" t="s">
        <v>11</v>
      </c>
      <c r="C49" s="3"/>
      <c r="D49" s="62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2:27">
      <c r="B50" s="3" t="s">
        <v>9</v>
      </c>
      <c r="C50" s="3"/>
      <c r="D50" s="62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2:27">
      <c r="B51" s="3" t="s">
        <v>55</v>
      </c>
      <c r="C51" s="3"/>
      <c r="D51" s="62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</row>
    <row r="52" spans="2:27">
      <c r="B52" s="12" t="s">
        <v>10</v>
      </c>
      <c r="C52" s="3"/>
      <c r="D52" s="6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2:27">
      <c r="B53" s="3" t="s">
        <v>12</v>
      </c>
      <c r="C53" s="3"/>
      <c r="D53" s="62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</row>
    <row r="54" spans="2:27">
      <c r="B54" s="3" t="s">
        <v>76</v>
      </c>
      <c r="C54"/>
      <c r="D54" s="62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2:27">
      <c r="B55"/>
      <c r="C55"/>
      <c r="D55" s="62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2:27">
      <c r="B56"/>
      <c r="C56"/>
      <c r="D56" s="62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</row>
    <row r="57" spans="2:27">
      <c r="B57"/>
      <c r="C57"/>
      <c r="D57" s="62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</row>
    <row r="58" spans="2:27">
      <c r="B58"/>
      <c r="C58"/>
      <c r="D58" s="62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2:27">
      <c r="B59"/>
      <c r="C59"/>
      <c r="D59" s="62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2:27">
      <c r="B60"/>
      <c r="C60"/>
      <c r="D60" s="62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</row>
    <row r="61" spans="2:27">
      <c r="B61"/>
      <c r="C61"/>
      <c r="D61" s="62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2:27">
      <c r="B62"/>
      <c r="C62"/>
      <c r="D62" s="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  <row r="63" spans="2:27">
      <c r="B63"/>
      <c r="C63"/>
      <c r="D63" s="62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</row>
    <row r="64" spans="2:27">
      <c r="B64"/>
      <c r="C64"/>
      <c r="D64" s="62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2:27">
      <c r="B65"/>
      <c r="C65"/>
      <c r="D65" s="62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</row>
    <row r="66" spans="2:27">
      <c r="B66"/>
      <c r="C66"/>
      <c r="D66" s="62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</row>
    <row r="67" spans="2:27">
      <c r="B67"/>
      <c r="C67"/>
      <c r="D67" s="62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2:27">
      <c r="B68"/>
      <c r="C68"/>
      <c r="D68" s="62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</row>
    <row r="69" spans="2:27">
      <c r="B69"/>
      <c r="C69"/>
      <c r="D69" s="62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</row>
    <row r="70" spans="2:27">
      <c r="B70"/>
      <c r="C70"/>
      <c r="D70" s="62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2:27">
      <c r="B71"/>
      <c r="C71"/>
      <c r="D71" s="62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</row>
    <row r="72" spans="2:27">
      <c r="B72"/>
      <c r="C72"/>
      <c r="D72" s="6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</row>
    <row r="73" spans="2:27">
      <c r="B73"/>
      <c r="C73"/>
      <c r="D73" s="62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2:27">
      <c r="B74"/>
      <c r="C74"/>
      <c r="D74" s="62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</row>
    <row r="75" spans="2:27">
      <c r="B75"/>
      <c r="C75"/>
      <c r="D75" s="62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</row>
    <row r="76" spans="2:27">
      <c r="B76"/>
      <c r="C76"/>
      <c r="D76" s="62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2:27">
      <c r="B77"/>
      <c r="C77"/>
      <c r="D77" s="62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</row>
    <row r="78" spans="2:27">
      <c r="B78"/>
      <c r="C78"/>
      <c r="D78" s="62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</row>
    <row r="79" spans="2:27">
      <c r="B79"/>
      <c r="C79"/>
      <c r="D79" s="62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2:27">
      <c r="B80"/>
      <c r="C80"/>
      <c r="D80" s="62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</row>
    <row r="81" spans="2:27">
      <c r="B81"/>
      <c r="C81"/>
      <c r="D81" s="62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</row>
    <row r="82" spans="2:27">
      <c r="B82"/>
      <c r="C82"/>
      <c r="D82" s="6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2:27">
      <c r="B83"/>
      <c r="C83"/>
      <c r="D83" s="62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</row>
    <row r="84" spans="2:27">
      <c r="B84"/>
      <c r="C84"/>
      <c r="D84" s="62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</row>
    <row r="85" spans="2:27">
      <c r="B85"/>
      <c r="C85"/>
      <c r="D85" s="62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2:27">
      <c r="B86"/>
      <c r="C86"/>
      <c r="D86" s="62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</row>
    <row r="87" spans="2:27">
      <c r="B87"/>
      <c r="C87"/>
      <c r="D87" s="62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</row>
    <row r="88" spans="2:27">
      <c r="B88"/>
      <c r="C88"/>
      <c r="D88" s="62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2:27">
      <c r="B89"/>
      <c r="C89"/>
      <c r="D89" s="62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</row>
    <row r="90" spans="2:27">
      <c r="B90"/>
      <c r="C90"/>
      <c r="D90" s="62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</row>
    <row r="91" spans="2:27">
      <c r="B91"/>
      <c r="C91"/>
      <c r="D91" s="62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2:27">
      <c r="B92"/>
      <c r="C92"/>
      <c r="D92" s="6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</row>
    <row r="93" spans="2:27">
      <c r="B93"/>
      <c r="C93"/>
      <c r="D93" s="62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</row>
    <row r="94" spans="2:27">
      <c r="B94"/>
      <c r="C94"/>
      <c r="D94" s="62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2:27">
      <c r="B95"/>
      <c r="C95"/>
      <c r="D95" s="62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</row>
    <row r="96" spans="2:27">
      <c r="B96"/>
      <c r="C96"/>
      <c r="D96" s="62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</row>
    <row r="97" spans="2:27">
      <c r="B97"/>
      <c r="C97"/>
      <c r="D97" s="62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2:27">
      <c r="B98"/>
      <c r="C98"/>
      <c r="D98" s="62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</row>
    <row r="99" spans="2:27">
      <c r="B99"/>
      <c r="C99"/>
      <c r="D99" s="62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</row>
    <row r="100" spans="2:27">
      <c r="B100"/>
      <c r="C100"/>
      <c r="D100" s="62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2:27">
      <c r="B101"/>
      <c r="C101"/>
      <c r="D101" s="62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</row>
    <row r="102" spans="2:27">
      <c r="B102"/>
      <c r="C102"/>
      <c r="D102" s="6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</row>
    <row r="103" spans="2:27">
      <c r="B103"/>
      <c r="C103"/>
      <c r="D103" s="62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2:27">
      <c r="B104"/>
      <c r="C104"/>
      <c r="D104" s="62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</row>
    <row r="105" spans="2:27">
      <c r="B105"/>
      <c r="C105"/>
      <c r="D105" s="62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</row>
    <row r="106" spans="2:27">
      <c r="B106"/>
      <c r="C106"/>
      <c r="D106" s="62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2:27">
      <c r="B107"/>
      <c r="C107"/>
      <c r="D107" s="62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</row>
    <row r="108" spans="2:27">
      <c r="B108"/>
      <c r="C108"/>
      <c r="D108" s="62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</row>
    <row r="109" spans="2:27">
      <c r="B109"/>
      <c r="C109"/>
      <c r="D109" s="62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2:27">
      <c r="B110"/>
      <c r="C110"/>
      <c r="D110" s="62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</row>
    <row r="111" spans="2:27">
      <c r="B111"/>
      <c r="C111"/>
      <c r="D111" s="62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</row>
    <row r="112" spans="2:27">
      <c r="B112"/>
      <c r="C112"/>
      <c r="D112" s="6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2:27">
      <c r="B113"/>
      <c r="C113"/>
      <c r="D113" s="62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</row>
    <row r="114" spans="2:27">
      <c r="B114"/>
      <c r="C114"/>
      <c r="D114" s="62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</row>
    <row r="115" spans="2:27">
      <c r="B115"/>
      <c r="C115"/>
      <c r="D115" s="62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2:27">
      <c r="B116"/>
      <c r="C116"/>
      <c r="D116" s="62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</row>
    <row r="117" spans="2:27">
      <c r="B117"/>
      <c r="C117"/>
      <c r="D117" s="62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</row>
    <row r="118" spans="2:27">
      <c r="B118"/>
      <c r="C118"/>
      <c r="D118" s="62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2:27">
      <c r="B119"/>
      <c r="C119"/>
      <c r="D119" s="62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</row>
    <row r="120" spans="2:27">
      <c r="B120"/>
      <c r="C120"/>
      <c r="D120" s="62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</row>
    <row r="121" spans="2:27">
      <c r="B121"/>
      <c r="C121"/>
      <c r="D121" s="62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2:27">
      <c r="B122"/>
      <c r="C122"/>
      <c r="D122" s="6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</row>
    <row r="123" spans="2:27">
      <c r="B123"/>
      <c r="C123"/>
      <c r="D123" s="62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</row>
    <row r="124" spans="2:27">
      <c r="B124"/>
      <c r="C124"/>
      <c r="D124" s="62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2:27">
      <c r="B125"/>
      <c r="C125"/>
      <c r="D125" s="62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</row>
    <row r="126" spans="2:27">
      <c r="B126"/>
      <c r="C126"/>
      <c r="D126" s="62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</row>
    <row r="127" spans="2:27">
      <c r="B127"/>
      <c r="C127"/>
      <c r="D127" s="62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2:27">
      <c r="B128"/>
      <c r="C128"/>
      <c r="D128" s="62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</row>
    <row r="129" spans="2:27">
      <c r="B129"/>
      <c r="C129"/>
      <c r="D129" s="62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</row>
    <row r="130" spans="2:27">
      <c r="B130"/>
      <c r="C130"/>
      <c r="D130" s="62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2:27">
      <c r="B131"/>
      <c r="C131"/>
      <c r="D131" s="62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</row>
    <row r="132" spans="2:27">
      <c r="B132"/>
      <c r="C132"/>
      <c r="D132" s="6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</row>
    <row r="133" spans="2:27">
      <c r="B133"/>
      <c r="C133"/>
      <c r="D133" s="62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2:27">
      <c r="B134"/>
      <c r="C134"/>
      <c r="D134" s="62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</row>
    <row r="135" spans="2:27">
      <c r="B135"/>
      <c r="C135"/>
      <c r="D135" s="62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</row>
    <row r="136" spans="2:27">
      <c r="B136"/>
      <c r="C136"/>
      <c r="D136" s="62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2:27">
      <c r="B137"/>
      <c r="C137"/>
      <c r="D137" s="62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</row>
    <row r="138" spans="2:27">
      <c r="B138"/>
      <c r="C138"/>
      <c r="D138" s="62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</row>
    <row r="139" spans="2:27">
      <c r="B139"/>
      <c r="C139"/>
      <c r="D139" s="62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2:27">
      <c r="B140"/>
      <c r="C140"/>
      <c r="D140" s="62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</row>
    <row r="141" spans="2:27">
      <c r="B141"/>
      <c r="C141"/>
      <c r="D141" s="62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</row>
    <row r="142" spans="2:27">
      <c r="B142"/>
      <c r="C142"/>
      <c r="D142" s="6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2:27">
      <c r="B143"/>
      <c r="C143"/>
      <c r="D143" s="62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</row>
    <row r="144" spans="2:27">
      <c r="B144"/>
      <c r="C144"/>
      <c r="D144" s="62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</row>
    <row r="145" spans="2:27">
      <c r="B145"/>
      <c r="C145"/>
      <c r="D145" s="62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2:27">
      <c r="B146"/>
      <c r="C146"/>
      <c r="D146" s="62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</row>
    <row r="147" spans="2:27">
      <c r="B147"/>
      <c r="C147"/>
      <c r="D147" s="62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</row>
    <row r="148" spans="2:27">
      <c r="B148"/>
      <c r="C148"/>
      <c r="D148" s="62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2:27">
      <c r="B149"/>
      <c r="C149"/>
      <c r="D149" s="62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</row>
    <row r="150" spans="2:27">
      <c r="B150"/>
      <c r="C150"/>
      <c r="D150" s="62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</row>
    <row r="151" spans="2:27">
      <c r="B151"/>
      <c r="C151"/>
      <c r="D151" s="62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2:27">
      <c r="B152"/>
      <c r="C152"/>
      <c r="D152" s="6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</row>
    <row r="153" spans="2:27">
      <c r="B153"/>
      <c r="C153"/>
      <c r="D153" s="62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</row>
    <row r="154" spans="2:27">
      <c r="B154"/>
      <c r="C154"/>
      <c r="D154" s="62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2:27">
      <c r="B155"/>
      <c r="C155"/>
      <c r="D155" s="62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</row>
    <row r="156" spans="2:27">
      <c r="B156"/>
      <c r="C156"/>
      <c r="D156" s="62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</row>
    <row r="157" spans="2:27">
      <c r="B157"/>
      <c r="C157"/>
      <c r="D157" s="62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2:27">
      <c r="B158"/>
      <c r="C158"/>
      <c r="D158" s="62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</row>
    <row r="159" spans="2:27">
      <c r="B159"/>
      <c r="C159"/>
      <c r="D159" s="62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</row>
    <row r="160" spans="2:27">
      <c r="B160"/>
      <c r="C160"/>
      <c r="D160" s="62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2:27">
      <c r="B161"/>
      <c r="C161"/>
      <c r="D161" s="62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</row>
    <row r="162" spans="2:27">
      <c r="B162"/>
      <c r="C162"/>
      <c r="D162" s="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</row>
    <row r="163" spans="2:27">
      <c r="B163"/>
      <c r="C163"/>
      <c r="D163" s="62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2:27">
      <c r="B164"/>
      <c r="C164"/>
      <c r="D164" s="62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</row>
    <row r="165" spans="2:27">
      <c r="B165"/>
      <c r="C165"/>
      <c r="D165" s="62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</row>
    <row r="166" spans="2:27">
      <c r="B166"/>
      <c r="C166"/>
      <c r="D166" s="62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2:27">
      <c r="B167"/>
      <c r="C167"/>
      <c r="D167" s="62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</row>
    <row r="168" spans="2:27">
      <c r="B168"/>
      <c r="C168"/>
      <c r="D168" s="62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</row>
    <row r="169" spans="2:27">
      <c r="B169"/>
      <c r="C169"/>
      <c r="D169" s="62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2:27">
      <c r="B170"/>
      <c r="C170"/>
      <c r="D170" s="62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</row>
    <row r="171" spans="2:27">
      <c r="B171"/>
      <c r="C171"/>
      <c r="D171" s="62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</row>
    <row r="172" spans="2:27">
      <c r="B172"/>
      <c r="C172"/>
      <c r="D172" s="6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2:27">
      <c r="B173"/>
      <c r="C173"/>
      <c r="D173" s="62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</row>
    <row r="174" spans="2:27">
      <c r="B174"/>
      <c r="C174"/>
      <c r="D174" s="62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</row>
    <row r="175" spans="2:27">
      <c r="B175"/>
      <c r="C175"/>
      <c r="D175" s="62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2:27">
      <c r="B176"/>
      <c r="C176"/>
      <c r="D176" s="62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</row>
    <row r="177" spans="2:27">
      <c r="B177"/>
      <c r="C177"/>
      <c r="D177" s="62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</row>
    <row r="178" spans="2:27">
      <c r="B178"/>
      <c r="C178"/>
      <c r="D178" s="62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2:27">
      <c r="B179"/>
      <c r="C179"/>
      <c r="D179" s="62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</row>
    <row r="180" spans="2:27">
      <c r="B180"/>
      <c r="C180"/>
      <c r="D180" s="62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</row>
    <row r="181" spans="2:27">
      <c r="B181"/>
      <c r="C181"/>
      <c r="D181" s="62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2:27">
      <c r="B182"/>
      <c r="C182"/>
      <c r="D182" s="6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</row>
    <row r="183" spans="2:27">
      <c r="B183"/>
      <c r="C183"/>
      <c r="D183" s="62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</row>
    <row r="184" spans="2:27">
      <c r="B184"/>
      <c r="C184"/>
      <c r="D184" s="62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2:27">
      <c r="B185"/>
      <c r="C185"/>
      <c r="D185" s="62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</row>
    <row r="186" spans="2:27">
      <c r="B186"/>
      <c r="C186"/>
      <c r="D186" s="62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</row>
    <row r="187" spans="2:27">
      <c r="B187"/>
      <c r="C187"/>
      <c r="D187" s="62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2:27">
      <c r="B188"/>
      <c r="C188"/>
      <c r="D188" s="62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</row>
    <row r="189" spans="2:27">
      <c r="B189"/>
      <c r="C189"/>
      <c r="D189" s="62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</row>
    <row r="190" spans="2:27">
      <c r="B190"/>
      <c r="C190"/>
      <c r="D190" s="62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2:27">
      <c r="B191"/>
      <c r="C191"/>
      <c r="D191" s="62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</row>
    <row r="192" spans="2:27">
      <c r="B192"/>
      <c r="C192"/>
      <c r="D192" s="6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</row>
    <row r="193" spans="2:27">
      <c r="B193"/>
      <c r="C193"/>
      <c r="D193" s="62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2:27">
      <c r="B194"/>
      <c r="C194"/>
      <c r="D194" s="62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</row>
    <row r="195" spans="2:27">
      <c r="B195"/>
      <c r="C195"/>
      <c r="D195" s="62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</row>
    <row r="196" spans="2:27">
      <c r="B196"/>
      <c r="C196"/>
      <c r="D196" s="62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2:27">
      <c r="B197"/>
      <c r="C197"/>
      <c r="D197" s="62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</row>
  </sheetData>
  <hyperlinks>
    <hyperlink ref="B52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Q32"/>
  <sheetViews>
    <sheetView topLeftCell="A162" workbookViewId="0">
      <selection activeCell="A2" sqref="A2:AH185"/>
    </sheetView>
  </sheetViews>
  <sheetFormatPr defaultRowHeight="14.25"/>
  <cols>
    <col min="3" max="3" width="20.375" customWidth="1"/>
    <col min="4" max="4" width="17.75" customWidth="1"/>
    <col min="8" max="8" width="22" customWidth="1"/>
    <col min="9" max="9" width="24.75" customWidth="1"/>
    <col min="12" max="17" width="0" hidden="1" customWidth="1"/>
  </cols>
  <sheetData>
    <row r="2" spans="1:17">
      <c r="B2" t="s">
        <v>70</v>
      </c>
    </row>
    <row r="3" spans="1:17" ht="15" thickBot="1"/>
    <row r="4" spans="1:17" ht="23.25" thickBot="1">
      <c r="A4" s="23"/>
      <c r="B4" s="28" t="s">
        <v>71</v>
      </c>
      <c r="C4" s="29"/>
      <c r="D4" s="30"/>
      <c r="E4" s="23"/>
      <c r="F4" s="23"/>
      <c r="G4" s="23"/>
      <c r="H4" s="23"/>
      <c r="I4" s="23"/>
      <c r="J4" s="23"/>
      <c r="K4" s="2"/>
      <c r="L4" s="2"/>
      <c r="M4" s="2"/>
      <c r="N4" s="2"/>
      <c r="O4" s="2"/>
      <c r="P4" s="2"/>
      <c r="Q4" s="2"/>
    </row>
    <row r="5" spans="1:17" ht="18">
      <c r="A5" s="23"/>
      <c r="B5" s="27" t="s">
        <v>41</v>
      </c>
      <c r="C5" s="13"/>
      <c r="D5" s="13"/>
      <c r="E5" s="13"/>
      <c r="F5" s="23"/>
      <c r="G5" s="23"/>
      <c r="H5" s="23"/>
      <c r="I5" s="23"/>
      <c r="J5" s="23"/>
      <c r="K5" s="2"/>
      <c r="L5" s="2"/>
      <c r="M5" s="2"/>
      <c r="N5" s="2"/>
      <c r="O5" s="2"/>
      <c r="P5" s="2"/>
      <c r="Q5" s="2"/>
    </row>
    <row r="6" spans="1:17" ht="23.25" thickBot="1">
      <c r="A6" s="23"/>
      <c r="B6" s="24"/>
      <c r="C6" s="13"/>
      <c r="D6" s="13"/>
      <c r="E6" s="13"/>
      <c r="F6" s="23"/>
      <c r="G6" s="23"/>
      <c r="H6" s="23"/>
      <c r="I6" s="23"/>
      <c r="J6" s="23"/>
      <c r="K6" s="2"/>
      <c r="L6" s="2"/>
      <c r="M6" s="2"/>
      <c r="N6" s="2"/>
      <c r="O6" s="2"/>
      <c r="P6" s="2"/>
      <c r="Q6" s="2"/>
    </row>
    <row r="7" spans="1:17" ht="15" thickBot="1">
      <c r="A7" s="23"/>
      <c r="B7" s="45" t="s">
        <v>21</v>
      </c>
      <c r="C7" s="46"/>
      <c r="D7" s="47" t="s">
        <v>28</v>
      </c>
      <c r="E7" s="48"/>
      <c r="F7" s="23"/>
      <c r="G7" s="23"/>
      <c r="H7" s="23"/>
      <c r="I7" s="23"/>
      <c r="J7" s="23"/>
      <c r="K7" s="2"/>
      <c r="L7" s="2"/>
      <c r="M7" s="2"/>
      <c r="N7" s="2"/>
      <c r="O7" s="2"/>
      <c r="P7" s="2"/>
      <c r="Q7" s="2"/>
    </row>
    <row r="8" spans="1:17" ht="18.75" thickBot="1">
      <c r="A8" s="25"/>
      <c r="B8" s="51">
        <v>67</v>
      </c>
      <c r="C8" s="52"/>
      <c r="D8" s="53">
        <v>300</v>
      </c>
      <c r="E8" s="54"/>
      <c r="F8" s="23"/>
      <c r="G8" s="23"/>
      <c r="H8" s="23"/>
      <c r="I8" s="23"/>
      <c r="J8" s="23"/>
      <c r="K8" s="2"/>
      <c r="L8" s="2"/>
      <c r="M8" s="2"/>
      <c r="N8" s="2"/>
      <c r="O8" s="2"/>
      <c r="P8" s="2"/>
      <c r="Q8" s="2"/>
    </row>
    <row r="9" spans="1:17">
      <c r="A9" s="23"/>
      <c r="B9" s="23"/>
      <c r="C9" s="23"/>
      <c r="D9" s="23"/>
      <c r="E9" s="23"/>
      <c r="F9" s="23"/>
      <c r="G9" s="23"/>
      <c r="H9" s="23"/>
      <c r="I9" s="23"/>
      <c r="J9" s="23"/>
      <c r="K9" s="2"/>
      <c r="L9" s="2"/>
      <c r="M9" s="2"/>
      <c r="N9" s="2"/>
      <c r="O9" s="2"/>
      <c r="P9" s="2"/>
      <c r="Q9" s="2"/>
    </row>
    <row r="10" spans="1:17" ht="71.25">
      <c r="A10" s="49" t="s">
        <v>46</v>
      </c>
      <c r="B10" s="38" t="s">
        <v>22</v>
      </c>
      <c r="C10" s="39" t="s">
        <v>29</v>
      </c>
      <c r="D10" s="39" t="s">
        <v>30</v>
      </c>
      <c r="E10" s="40" t="s">
        <v>39</v>
      </c>
      <c r="F10" s="21" t="s">
        <v>74</v>
      </c>
      <c r="G10" s="21" t="s">
        <v>59</v>
      </c>
      <c r="H10" s="21" t="s">
        <v>72</v>
      </c>
      <c r="I10" s="21" t="s">
        <v>73</v>
      </c>
      <c r="J10" s="2"/>
      <c r="K10" s="2"/>
      <c r="L10" s="2"/>
      <c r="M10" s="2"/>
      <c r="N10" s="2"/>
      <c r="O10" s="2"/>
      <c r="P10" s="2"/>
      <c r="Q10" s="2"/>
    </row>
    <row r="11" spans="1:17">
      <c r="A11" s="50"/>
      <c r="B11" s="41">
        <v>8.5000000000000006E-2</v>
      </c>
      <c r="C11" s="42">
        <f>B8</f>
        <v>67</v>
      </c>
      <c r="D11" s="43">
        <f>D8</f>
        <v>300</v>
      </c>
      <c r="E11" s="44">
        <f>C11*D11*B11/1000</f>
        <v>1.7085000000000001</v>
      </c>
      <c r="F11" s="20">
        <f>P21</f>
        <v>130</v>
      </c>
      <c r="G11" s="20">
        <f xml:space="preserve">        880/C11</f>
        <v>13.134328358208956</v>
      </c>
      <c r="H11" s="32">
        <f>P23</f>
        <v>19</v>
      </c>
      <c r="I11" s="32">
        <f>P24</f>
        <v>190</v>
      </c>
      <c r="J11" s="2"/>
      <c r="K11" s="2"/>
      <c r="L11" s="2"/>
      <c r="M11" s="2"/>
      <c r="N11" s="2"/>
      <c r="O11" s="2"/>
      <c r="P11" s="2"/>
      <c r="Q11" s="2"/>
    </row>
    <row r="12" spans="1:17">
      <c r="A12" s="3"/>
      <c r="B12" s="5"/>
      <c r="C12" s="5"/>
      <c r="D12" s="5"/>
      <c r="E12" s="5"/>
      <c r="F12" s="7"/>
      <c r="G12" s="7"/>
      <c r="H12" s="7"/>
      <c r="I12" s="14"/>
      <c r="J12" s="2"/>
      <c r="K12" s="2"/>
      <c r="L12" s="2"/>
      <c r="M12" s="2"/>
      <c r="N12" s="2"/>
      <c r="O12" s="2"/>
      <c r="P12" s="2"/>
      <c r="Q12" s="2"/>
    </row>
    <row r="13" spans="1:17">
      <c r="A13" s="31" t="s">
        <v>58</v>
      </c>
      <c r="B13" s="14"/>
      <c r="C13" s="7"/>
      <c r="D13" s="5"/>
      <c r="E13" s="5"/>
      <c r="F13" s="7"/>
      <c r="G13" s="7"/>
      <c r="H13" s="7"/>
      <c r="I13" s="33" t="s">
        <v>60</v>
      </c>
      <c r="J13" s="2"/>
      <c r="K13" s="2"/>
      <c r="L13" s="2"/>
      <c r="M13" s="2"/>
      <c r="N13" s="2"/>
      <c r="O13" s="2"/>
      <c r="P13" s="2"/>
      <c r="Q13" s="2"/>
    </row>
    <row r="14" spans="1:17">
      <c r="A14" s="7" t="s">
        <v>57</v>
      </c>
      <c r="B14" s="14"/>
      <c r="C14" s="7"/>
      <c r="D14" s="5"/>
      <c r="G14" s="7"/>
      <c r="H14" s="7"/>
      <c r="I14" s="34">
        <f>I11*B11</f>
        <v>16.150000000000002</v>
      </c>
      <c r="J14" s="2"/>
      <c r="K14" s="2"/>
      <c r="L14" s="2"/>
      <c r="M14" s="2"/>
      <c r="N14" s="2"/>
      <c r="O14" s="2"/>
      <c r="P14" s="2"/>
      <c r="Q14" s="2"/>
    </row>
    <row r="15" spans="1:17">
      <c r="A15" s="7" t="s">
        <v>56</v>
      </c>
      <c r="B15" s="14"/>
      <c r="C15" s="7"/>
      <c r="D15" s="2"/>
      <c r="I15" s="14"/>
      <c r="J15" s="2"/>
      <c r="K15" s="2"/>
      <c r="L15" s="2"/>
      <c r="M15" s="2"/>
      <c r="N15" s="2"/>
      <c r="O15" s="2"/>
      <c r="P15" s="2"/>
      <c r="Q15" s="2"/>
    </row>
    <row r="16" spans="1:17">
      <c r="I16" s="33" t="s">
        <v>61</v>
      </c>
      <c r="J16" s="2"/>
      <c r="K16" s="2"/>
      <c r="L16" s="2"/>
      <c r="M16" s="2"/>
      <c r="N16" s="2"/>
      <c r="O16" s="2"/>
      <c r="P16" s="2"/>
      <c r="Q16" s="2"/>
    </row>
    <row r="17" spans="1:17">
      <c r="I17" s="35">
        <f>I14/F11</f>
        <v>0.12423076923076924</v>
      </c>
      <c r="J17" s="2"/>
      <c r="K17" s="2"/>
      <c r="L17" s="2"/>
      <c r="M17" s="2"/>
      <c r="N17" s="2"/>
      <c r="O17" s="2"/>
      <c r="P17" s="2"/>
      <c r="Q17" s="2"/>
    </row>
    <row r="18" spans="1:17">
      <c r="A18" s="2" t="s">
        <v>45</v>
      </c>
      <c r="B18" s="5"/>
      <c r="C18" s="5"/>
      <c r="D18" s="5"/>
      <c r="E18" s="5"/>
      <c r="F18" s="7"/>
      <c r="G18" s="7"/>
      <c r="H18" s="7"/>
      <c r="I18" s="14"/>
      <c r="J18" s="2"/>
      <c r="K18" s="2"/>
      <c r="L18" s="2"/>
      <c r="M18" s="2" t="s">
        <v>23</v>
      </c>
      <c r="N18" s="2" t="s">
        <v>24</v>
      </c>
      <c r="O18" s="2" t="s">
        <v>26</v>
      </c>
      <c r="P18" s="2" t="s">
        <v>25</v>
      </c>
      <c r="Q18" s="2"/>
    </row>
    <row r="19" spans="1:17" ht="15">
      <c r="A19" s="5"/>
      <c r="B19" s="5"/>
      <c r="C19" s="5"/>
      <c r="D19" s="5"/>
      <c r="E19" s="5"/>
      <c r="F19" s="7"/>
      <c r="G19" s="7"/>
      <c r="H19" s="7"/>
      <c r="I19" s="36" t="s">
        <v>62</v>
      </c>
      <c r="J19" s="2"/>
      <c r="K19" s="2"/>
      <c r="L19" s="2"/>
      <c r="M19" s="2">
        <v>890</v>
      </c>
      <c r="N19" s="2">
        <f>B8</f>
        <v>67</v>
      </c>
      <c r="O19" s="2">
        <f>D8</f>
        <v>300</v>
      </c>
      <c r="P19" s="17">
        <f>ROUNDDOWN((M19/N19),0)</f>
        <v>13</v>
      </c>
      <c r="Q19" s="2"/>
    </row>
    <row r="20" spans="1:17" ht="15">
      <c r="A20" s="16" t="s">
        <v>14</v>
      </c>
      <c r="B20" s="5"/>
      <c r="C20" s="5"/>
      <c r="D20" s="5"/>
      <c r="E20" s="5"/>
      <c r="F20" s="7"/>
      <c r="G20" s="7"/>
      <c r="H20" s="7"/>
      <c r="I20" s="37">
        <f>SUM(E11,I17)</f>
        <v>1.8327307692307693</v>
      </c>
      <c r="J20" s="2"/>
      <c r="K20" s="2"/>
      <c r="L20" s="2"/>
      <c r="M20" s="2"/>
      <c r="N20" s="2"/>
      <c r="O20" s="2"/>
      <c r="P20" s="2" t="s">
        <v>63</v>
      </c>
      <c r="Q20" s="2"/>
    </row>
    <row r="21" spans="1:17">
      <c r="A21" s="5"/>
      <c r="B21" s="5"/>
      <c r="C21" s="5"/>
      <c r="D21" s="5"/>
      <c r="E21" s="5"/>
      <c r="F21" s="7"/>
      <c r="G21" s="7"/>
      <c r="H21" s="7"/>
      <c r="I21" s="14"/>
      <c r="J21" s="2"/>
      <c r="K21" s="2"/>
      <c r="L21" s="2" t="s">
        <v>27</v>
      </c>
      <c r="M21" s="2">
        <v>3000</v>
      </c>
      <c r="N21" s="2"/>
      <c r="O21" s="18">
        <f>M21/O19</f>
        <v>10</v>
      </c>
      <c r="P21" s="19">
        <f>P19*O21</f>
        <v>130</v>
      </c>
      <c r="Q21" s="2" t="s">
        <v>64</v>
      </c>
    </row>
    <row r="22" spans="1:17">
      <c r="A22" s="2" t="s">
        <v>40</v>
      </c>
      <c r="B22" s="5"/>
      <c r="C22" s="5"/>
      <c r="D22" s="5"/>
      <c r="E22" s="5"/>
      <c r="F22" s="7"/>
      <c r="G22" s="7"/>
      <c r="H22" s="7"/>
      <c r="I22" s="14"/>
      <c r="J22" s="2"/>
      <c r="K22" s="2"/>
      <c r="L22" s="2"/>
      <c r="M22" s="2"/>
      <c r="N22" s="2"/>
      <c r="O22" s="2"/>
      <c r="P22" s="2"/>
      <c r="Q22" s="2"/>
    </row>
    <row r="23" spans="1:17">
      <c r="A23" s="3" t="s">
        <v>15</v>
      </c>
      <c r="B23" s="5"/>
      <c r="C23" s="5"/>
      <c r="D23" s="5"/>
      <c r="E23" s="5"/>
      <c r="F23" s="7"/>
      <c r="G23" s="7"/>
      <c r="H23" s="7"/>
      <c r="I23" s="14"/>
      <c r="J23" s="2"/>
      <c r="K23" s="2"/>
      <c r="L23" s="2"/>
      <c r="M23" s="2"/>
      <c r="N23" s="2"/>
      <c r="O23" s="2" t="s">
        <v>65</v>
      </c>
      <c r="P23" s="2">
        <f>M19-(P19*N19)</f>
        <v>19</v>
      </c>
      <c r="Q23" s="2" t="s">
        <v>66</v>
      </c>
    </row>
    <row r="24" spans="1:17">
      <c r="A24" s="3" t="s">
        <v>16</v>
      </c>
      <c r="B24" s="5"/>
      <c r="C24" s="5"/>
      <c r="D24" s="5"/>
      <c r="E24" s="5"/>
      <c r="F24" s="7"/>
      <c r="G24" s="7"/>
      <c r="H24" s="7"/>
      <c r="I24" s="14"/>
      <c r="J24" s="2"/>
      <c r="K24" s="2"/>
      <c r="L24" s="2"/>
      <c r="M24" s="2"/>
      <c r="N24" s="2"/>
      <c r="O24" s="2" t="s">
        <v>67</v>
      </c>
      <c r="P24" s="2">
        <f>P23*O21</f>
        <v>190</v>
      </c>
      <c r="Q24" s="2" t="s">
        <v>66</v>
      </c>
    </row>
    <row r="25" spans="1:17">
      <c r="A25" s="3" t="s">
        <v>17</v>
      </c>
      <c r="B25" s="5"/>
      <c r="C25" s="5"/>
      <c r="D25" s="5"/>
      <c r="E25" s="5"/>
      <c r="F25" s="7"/>
      <c r="G25" s="7"/>
      <c r="H25" s="7"/>
      <c r="I25" s="14"/>
      <c r="J25" s="2"/>
      <c r="K25" s="2"/>
      <c r="L25" s="2"/>
      <c r="M25" s="2"/>
      <c r="N25" s="2"/>
      <c r="O25" s="2"/>
      <c r="P25" s="2">
        <v>3000</v>
      </c>
      <c r="Q25" s="2" t="s">
        <v>68</v>
      </c>
    </row>
    <row r="26" spans="1:17">
      <c r="A26" s="26" t="s">
        <v>18</v>
      </c>
      <c r="B26" s="5"/>
      <c r="C26" s="5"/>
      <c r="D26" s="5"/>
      <c r="E26" s="5"/>
      <c r="F26" s="7"/>
      <c r="G26" s="7"/>
      <c r="H26" s="7"/>
      <c r="I26" s="14"/>
      <c r="J26" s="2"/>
      <c r="K26" s="2"/>
      <c r="L26" s="2"/>
      <c r="M26" s="2"/>
      <c r="N26" s="2"/>
      <c r="O26" s="2"/>
      <c r="P26" s="2">
        <f>P24*P25/1000</f>
        <v>570</v>
      </c>
      <c r="Q26" s="2" t="s">
        <v>69</v>
      </c>
    </row>
    <row r="27" spans="1:17">
      <c r="A27" s="3" t="s">
        <v>19</v>
      </c>
      <c r="B27" s="5"/>
      <c r="C27" s="5"/>
      <c r="D27" s="5"/>
      <c r="E27" s="5"/>
      <c r="F27" s="7"/>
      <c r="G27" s="7"/>
      <c r="H27" s="7"/>
      <c r="I27" s="14"/>
      <c r="J27" s="2"/>
      <c r="K27" s="2"/>
      <c r="L27" s="2"/>
      <c r="M27" s="2"/>
      <c r="N27" s="2"/>
      <c r="O27" s="2"/>
      <c r="P27" s="2">
        <f>P26*0.085</f>
        <v>48.45</v>
      </c>
      <c r="Q27" s="2"/>
    </row>
    <row r="28" spans="1:17">
      <c r="A28" s="3" t="s">
        <v>20</v>
      </c>
      <c r="B28" s="5"/>
      <c r="C28" s="5"/>
      <c r="D28" s="5"/>
      <c r="E28" s="5"/>
      <c r="F28" s="7"/>
      <c r="G28" s="7"/>
      <c r="H28" s="7"/>
      <c r="I28" s="14"/>
      <c r="J28" s="2"/>
      <c r="K28" s="2"/>
      <c r="L28" s="2"/>
      <c r="M28" s="2"/>
      <c r="N28" s="2"/>
      <c r="O28" s="2"/>
      <c r="P28" s="2"/>
      <c r="Q28" s="2"/>
    </row>
    <row r="29" spans="1:17">
      <c r="A29" s="3"/>
      <c r="B29" s="5"/>
      <c r="C29" s="5"/>
      <c r="D29" s="5"/>
      <c r="E29" s="5"/>
      <c r="F29" s="7"/>
      <c r="G29" s="7"/>
      <c r="H29" s="7"/>
    </row>
    <row r="30" spans="1:17">
      <c r="A30" s="2" t="s">
        <v>32</v>
      </c>
      <c r="B30" s="5"/>
      <c r="C30" s="15" t="s">
        <v>38</v>
      </c>
      <c r="D30" s="5"/>
      <c r="E30" s="5"/>
      <c r="F30" s="7"/>
      <c r="G30" s="7"/>
      <c r="H30" s="7"/>
    </row>
    <row r="31" spans="1:17">
      <c r="A31" s="3" t="s">
        <v>37</v>
      </c>
      <c r="B31" s="5"/>
      <c r="C31" s="5" t="s">
        <v>33</v>
      </c>
      <c r="D31" s="5" t="s">
        <v>34</v>
      </c>
      <c r="E31" s="2"/>
      <c r="F31" s="7"/>
      <c r="G31" s="7"/>
      <c r="H31" s="7"/>
    </row>
    <row r="32" spans="1:17">
      <c r="A32" s="5"/>
      <c r="B32" s="5"/>
      <c r="C32" s="5" t="s">
        <v>35</v>
      </c>
      <c r="D32" s="5" t="s">
        <v>36</v>
      </c>
      <c r="E32" s="2"/>
    </row>
  </sheetData>
  <mergeCells count="5">
    <mergeCell ref="B7:C7"/>
    <mergeCell ref="D7:E7"/>
    <mergeCell ref="B8:C8"/>
    <mergeCell ref="D8:E8"/>
    <mergeCell ref="A10:A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Start Wax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gcichon</dc:creator>
  <cp:lastModifiedBy>Greg Cichon</cp:lastModifiedBy>
  <cp:lastPrinted>2015-05-21T08:08:34Z</cp:lastPrinted>
  <dcterms:created xsi:type="dcterms:W3CDTF">2014-12-15T08:27:57Z</dcterms:created>
  <dcterms:modified xsi:type="dcterms:W3CDTF">2015-09-04T08:37:31Z</dcterms:modified>
</cp:coreProperties>
</file>