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Hardware" sheetId="1" r:id="rId1"/>
    <sheet name="Gwarancje" sheetId="3" r:id="rId2"/>
    <sheet name="Tusz per ml.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" i="1" l="1"/>
  <c r="E77" i="1"/>
  <c r="E75" i="1"/>
  <c r="E74" i="1"/>
  <c r="E73" i="1"/>
  <c r="E72" i="1"/>
  <c r="E71" i="1"/>
  <c r="E70" i="1"/>
  <c r="E69" i="1"/>
  <c r="K18" i="3"/>
  <c r="H18" i="3"/>
  <c r="E18" i="3"/>
  <c r="K17" i="3"/>
  <c r="H17" i="3"/>
  <c r="E17" i="3"/>
  <c r="D7" i="4"/>
  <c r="D6" i="4"/>
  <c r="D5" i="4"/>
  <c r="D4" i="4"/>
  <c r="D3" i="4"/>
  <c r="K16" i="3"/>
  <c r="K15" i="3"/>
  <c r="K14" i="3"/>
  <c r="K13" i="3"/>
  <c r="K12" i="3"/>
  <c r="K11" i="3"/>
  <c r="K10" i="3"/>
  <c r="K9" i="3"/>
  <c r="K8" i="3"/>
  <c r="H16" i="3"/>
  <c r="H15" i="3"/>
  <c r="H14" i="3"/>
  <c r="H13" i="3"/>
  <c r="H12" i="3"/>
  <c r="H11" i="3"/>
  <c r="H10" i="3"/>
  <c r="H9" i="3"/>
  <c r="H8" i="3"/>
  <c r="E16" i="3"/>
  <c r="E15" i="3"/>
  <c r="E14" i="3"/>
  <c r="E13" i="3"/>
  <c r="E12" i="3"/>
  <c r="E11" i="3"/>
  <c r="E10" i="3"/>
  <c r="E9" i="3"/>
  <c r="E8" i="3"/>
  <c r="E51" i="1"/>
  <c r="E50" i="1"/>
  <c r="E49" i="1"/>
  <c r="E48" i="1"/>
  <c r="E47" i="1"/>
  <c r="E44" i="1"/>
  <c r="E43" i="1"/>
  <c r="E42" i="1"/>
  <c r="E41" i="1"/>
  <c r="E40" i="1"/>
  <c r="E37" i="1"/>
  <c r="E36" i="1"/>
  <c r="E35" i="1"/>
  <c r="E34" i="1"/>
  <c r="E33" i="1"/>
  <c r="E30" i="1"/>
  <c r="E29" i="1"/>
  <c r="E28" i="1"/>
  <c r="E27" i="1"/>
  <c r="E26" i="1"/>
  <c r="E67" i="1"/>
  <c r="E66" i="1"/>
  <c r="E65" i="1"/>
  <c r="E64" i="1"/>
  <c r="E63" i="1"/>
  <c r="E62" i="1"/>
  <c r="E59" i="1"/>
  <c r="E58" i="1"/>
  <c r="E57" i="1"/>
  <c r="E56" i="1"/>
  <c r="E55" i="1"/>
  <c r="E54" i="1"/>
  <c r="E23" i="1"/>
  <c r="E22" i="1"/>
  <c r="E21" i="1"/>
  <c r="E20" i="1"/>
  <c r="E19" i="1"/>
  <c r="E18" i="1"/>
  <c r="E15" i="1"/>
  <c r="E14" i="1"/>
  <c r="E13" i="1"/>
  <c r="E12" i="1"/>
  <c r="E11" i="1"/>
  <c r="E10" i="1"/>
  <c r="E7" i="1"/>
  <c r="E6" i="1"/>
  <c r="E5" i="1"/>
  <c r="E4" i="1"/>
  <c r="E3" i="1"/>
  <c r="E46" i="1"/>
  <c r="E39" i="1"/>
  <c r="E32" i="1"/>
  <c r="E25" i="1"/>
  <c r="E61" i="1"/>
  <c r="E53" i="1"/>
  <c r="E17" i="1"/>
  <c r="E9" i="1"/>
  <c r="E2" i="1"/>
</calcChain>
</file>

<file path=xl/sharedStrings.xml><?xml version="1.0" encoding="utf-8"?>
<sst xmlns="http://schemas.openxmlformats.org/spreadsheetml/2006/main" count="275" uniqueCount="173">
  <si>
    <t>C33S020602</t>
  </si>
  <si>
    <t>C33S020601</t>
  </si>
  <si>
    <t>C33S020603</t>
  </si>
  <si>
    <t>C33S020604</t>
  </si>
  <si>
    <t>C33S020580</t>
  </si>
  <si>
    <t>SJIC22P(C): Ink cartridge for ColorWorks 3500 (Cyan)</t>
  </si>
  <si>
    <t>SJIC22P(C): Ink cartridge for ColorWorks 3500 (Black)</t>
  </si>
  <si>
    <t>SJIC22P(M): Ink cartridge for ColorWorks 3500 (Magenta)</t>
  </si>
  <si>
    <t>SJIC22P(Y): Ink cartridge for ColorWorks 3500 (Yellow)</t>
  </si>
  <si>
    <t>SJMB3500: Maintenance Box for ColorWorks 3500</t>
  </si>
  <si>
    <t>ColorWorks C7500</t>
  </si>
  <si>
    <t>Drukarka ColorWorks C7500</t>
  </si>
  <si>
    <t>C31CD84012</t>
  </si>
  <si>
    <t>SJIC26P(C) Cyan</t>
  </si>
  <si>
    <t>SJIC26P(K) Black</t>
  </si>
  <si>
    <t>SJIC26P(M) Magenta</t>
  </si>
  <si>
    <t>SJIC26P(Y) Yellow</t>
  </si>
  <si>
    <t>SJIC26P(C): Ink cartridge for C7500 (Cyan)</t>
  </si>
  <si>
    <t>C33S020619</t>
  </si>
  <si>
    <t>C33S020618</t>
  </si>
  <si>
    <t>C33S020620</t>
  </si>
  <si>
    <t>C33S020621</t>
  </si>
  <si>
    <t>SJIC26P(M): Ink cartridge for C7500 (Magenta)</t>
  </si>
  <si>
    <t>SJIC26P(Y): Ink cartridge for C7500 (Yellow)</t>
  </si>
  <si>
    <t>SJIC26P(K): Ink cartridge for C7500 (Black)</t>
  </si>
  <si>
    <t>TU-RC7508</t>
  </si>
  <si>
    <t>Rewinder TU-RC7508</t>
  </si>
  <si>
    <t>C32C815471</t>
  </si>
  <si>
    <t>ColorWorks C7500G</t>
  </si>
  <si>
    <t>Drukarka ColorWorks C7500G</t>
  </si>
  <si>
    <t>C31CD84312</t>
  </si>
  <si>
    <t>SJIC30P(C) Cyan</t>
  </si>
  <si>
    <t>SJIC30P(K) Black</t>
  </si>
  <si>
    <t>SJIC30P(M) Magenta</t>
  </si>
  <si>
    <t>SJIC30P(Y) Yellow</t>
  </si>
  <si>
    <t>C33S020640</t>
  </si>
  <si>
    <t>C33S020639</t>
  </si>
  <si>
    <t>C33S020641</t>
  </si>
  <si>
    <t>C33S020642</t>
  </si>
  <si>
    <t>SJMB7500</t>
  </si>
  <si>
    <t>Maintenance box SJMB7500</t>
  </si>
  <si>
    <t>C33S020596</t>
  </si>
  <si>
    <t>C31CH76102</t>
  </si>
  <si>
    <t>ColorWorks CW-C6000Pe</t>
  </si>
  <si>
    <t>C31CH76202</t>
  </si>
  <si>
    <t>Drukarka ColorWorks C6000Ae (autocutter)</t>
  </si>
  <si>
    <t>C13T44C140</t>
  </si>
  <si>
    <t>C13T44C240</t>
  </si>
  <si>
    <t>C13T44C340</t>
  </si>
  <si>
    <t>C13T44C440</t>
  </si>
  <si>
    <t>C33S021501</t>
  </si>
  <si>
    <t>SJMB6000/6500</t>
  </si>
  <si>
    <t>Maintenance box SJMB6000/6500</t>
  </si>
  <si>
    <t>ColorWorks CW-C6500Ae</t>
  </si>
  <si>
    <t>ColorWorks CW-C6500Pe</t>
  </si>
  <si>
    <t>Drukarka ColorWorks C6500Ae (autocutter)</t>
  </si>
  <si>
    <t>Drukarka ColorWorks C6000Pe (peeler)</t>
  </si>
  <si>
    <t>Drukarka ColorWorks C6500Pe (peeler)</t>
  </si>
  <si>
    <t>C31CH77102</t>
  </si>
  <si>
    <t>C31CH77202</t>
  </si>
  <si>
    <t>SJIC36P(C) Cyan</t>
  </si>
  <si>
    <t>SJIC36P(C): Ink cartridge for C7500 (Cyan)</t>
  </si>
  <si>
    <t>SJIC36P(K) Black</t>
  </si>
  <si>
    <t>SJIC36P(K): Ink cartridge for C7500 (Black)</t>
  </si>
  <si>
    <t>SJIC36P(M) Magenta</t>
  </si>
  <si>
    <t>SJIC36P(M): Ink cartridge for C7500 (Magenta)</t>
  </si>
  <si>
    <t>SJIC36P(Y) Yellow</t>
  </si>
  <si>
    <t>SJIC36P(Y): Ink cartridge for C7500 (Yellow)</t>
  </si>
  <si>
    <t>3 lata</t>
  </si>
  <si>
    <t>4 lata</t>
  </si>
  <si>
    <t>5 lat</t>
  </si>
  <si>
    <t>C3500</t>
  </si>
  <si>
    <t>SKU</t>
  </si>
  <si>
    <t>RTB</t>
  </si>
  <si>
    <t>CP03RTBSCD54</t>
  </si>
  <si>
    <t>CP04RTBSCD54</t>
  </si>
  <si>
    <t>CP05RTBSCD54</t>
  </si>
  <si>
    <t>On-site</t>
  </si>
  <si>
    <t>C6000</t>
  </si>
  <si>
    <t>CP03RTBSCH76</t>
  </si>
  <si>
    <t>CP04RTBSCH76</t>
  </si>
  <si>
    <t>CP05RTBSCH76</t>
  </si>
  <si>
    <t>CP03OSSECH76</t>
  </si>
  <si>
    <t>CP04OSSECH76</t>
  </si>
  <si>
    <t>CP05OSSECH76</t>
  </si>
  <si>
    <t>C6500</t>
  </si>
  <si>
    <t>CP03RTBSCH77</t>
  </si>
  <si>
    <t>CP04RTBSCH77</t>
  </si>
  <si>
    <t>CP05RTBSCH77</t>
  </si>
  <si>
    <t>CP03OSSECH77</t>
  </si>
  <si>
    <t>CP04OSSECH77</t>
  </si>
  <si>
    <t>CP05OSSECH77</t>
  </si>
  <si>
    <t>C7500</t>
  </si>
  <si>
    <t>CP03RTBSCD84</t>
  </si>
  <si>
    <t>CP04RTBSCD84</t>
  </si>
  <si>
    <t>CP05RTBSCD84</t>
  </si>
  <si>
    <t>CP03OSSECD84</t>
  </si>
  <si>
    <t>CP04OSSECD84</t>
  </si>
  <si>
    <t>CP05OSSECD84</t>
  </si>
  <si>
    <t>SJIC36P(Y): Ink cartridge for C6000 (Yellow)</t>
  </si>
  <si>
    <t>SJIC36P(C): Ink cartridge for C6000 (Cyan)</t>
  </si>
  <si>
    <t>SJIC36P(K): Ink cartridge for C6000 (Black)</t>
  </si>
  <si>
    <t>SJIC36P(M): Ink cartridge for C6000 (Magenta)</t>
  </si>
  <si>
    <t>ColorWorks C3500</t>
  </si>
  <si>
    <t>Drukarka ColorWorks C3500</t>
  </si>
  <si>
    <t>ColorWorks C4000e (BK)</t>
  </si>
  <si>
    <t>Drukarka ColorWorks C4000e (BK)</t>
  </si>
  <si>
    <t>C31CK03102BK</t>
  </si>
  <si>
    <t>C13T52M140</t>
  </si>
  <si>
    <t>C13T52M240</t>
  </si>
  <si>
    <t>C13T52M340</t>
  </si>
  <si>
    <t>C13T52M440</t>
  </si>
  <si>
    <t>C33S021601</t>
  </si>
  <si>
    <t>SJIC42P-BK Ink cartridge for ColorWorks C4000e BK (Black)</t>
  </si>
  <si>
    <t>SJMB4000</t>
  </si>
  <si>
    <t>Drukarka ColorWorks C4000e (MK)</t>
  </si>
  <si>
    <t>C31CK03102MK</t>
  </si>
  <si>
    <t>ColorWorks C4000e (MK)</t>
  </si>
  <si>
    <t>SJIC42P-C Ink cartridge for ColorWorks C4000e (Cyan)</t>
  </si>
  <si>
    <t>SJIC42P-M Ink cartridge for ColorWorks C4000e (Magenta)</t>
  </si>
  <si>
    <t>SJIC42P-Y Ink cartridge for ColorWorks C4000e (Yellow)</t>
  </si>
  <si>
    <t>C13T52M540</t>
  </si>
  <si>
    <t>SJIC42P-BK Ink cartridge for ColorWorks C4000e MK (Black)</t>
  </si>
  <si>
    <t>C4000</t>
  </si>
  <si>
    <t>CP03RTBSCK03</t>
  </si>
  <si>
    <t>CP04RTBSCK03</t>
  </si>
  <si>
    <t>CP05RTBSCK03</t>
  </si>
  <si>
    <t>CP03OSSECK03</t>
  </si>
  <si>
    <t>CP04OSSECK03</t>
  </si>
  <si>
    <t>CP05OSSECK03</t>
  </si>
  <si>
    <t>Moduł WiFi</t>
  </si>
  <si>
    <t>C32C891323</t>
  </si>
  <si>
    <t>ColorWorks CW-C6000Ae</t>
  </si>
  <si>
    <t>Maintenace box SJMB4000</t>
  </si>
  <si>
    <t>Cena End User</t>
  </si>
  <si>
    <t>Cena Partner</t>
  </si>
  <si>
    <t>Cena end user</t>
  </si>
  <si>
    <t>C31CD54012CD</t>
  </si>
  <si>
    <t>C31CL02102BK</t>
  </si>
  <si>
    <t>ColorWorks C8000e BK</t>
  </si>
  <si>
    <t>C31CL02102MK</t>
  </si>
  <si>
    <t>ColorWorks C8000e MK</t>
  </si>
  <si>
    <t>C13T55P140</t>
  </si>
  <si>
    <t xml:space="preserve">SJIC48P-BK Black ink cartridge </t>
  </si>
  <si>
    <t>C13T55P240</t>
  </si>
  <si>
    <t xml:space="preserve">SJIC48P-C Cyan ink cartridge </t>
  </si>
  <si>
    <t>C13T55P340</t>
  </si>
  <si>
    <t xml:space="preserve">SJIC48P-M Magenta ink cartridge </t>
  </si>
  <si>
    <t>C13T55P440</t>
  </si>
  <si>
    <t xml:space="preserve">SJIC48P-Y Yellow ink cartridge </t>
  </si>
  <si>
    <t>C13T55P540</t>
  </si>
  <si>
    <t xml:space="preserve">SJIC48P-MK Matt Black ink cartridge </t>
  </si>
  <si>
    <t xml:space="preserve">SJMB7500 Maintenance box </t>
  </si>
  <si>
    <t>C32C882501</t>
  </si>
  <si>
    <t xml:space="preserve">TU-RC8000 rewinder for the CW-C8000e </t>
  </si>
  <si>
    <t>CP03OSSEL021</t>
  </si>
  <si>
    <t>CP04OSSEL021</t>
  </si>
  <si>
    <t>CP05OSSEL021</t>
  </si>
  <si>
    <t>CP03RTBSL021</t>
  </si>
  <si>
    <t>CP04RTBSL021</t>
  </si>
  <si>
    <t>CP05RTBSL021</t>
  </si>
  <si>
    <t xml:space="preserve">SJIC48P-BK Black </t>
  </si>
  <si>
    <t>SJIC48P-C Cyan</t>
  </si>
  <si>
    <t>SJIC48P-M Magenta</t>
  </si>
  <si>
    <t xml:space="preserve">SJIC48P-Y Yellow </t>
  </si>
  <si>
    <t>SJIC48P-MK Matt Black</t>
  </si>
  <si>
    <t>TU-RC8000 rewinder</t>
  </si>
  <si>
    <t>C8000</t>
  </si>
  <si>
    <t>Cena tuszu (EUR)</t>
  </si>
  <si>
    <t>Pojemność (ml)</t>
  </si>
  <si>
    <t>Cena 1 ml. tuszu (EUR)</t>
  </si>
  <si>
    <t>x</t>
  </si>
  <si>
    <t>Różnica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</si>
</sst>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-[$EUR]"/>
    <numFmt numFmtId="165" formatCode="#,##0\ [$€-1];[Red]\-#,##0\ [$€-1]"/>
    <numFmt numFmtId="166" formatCode="#,##0.00\ [$EUR]"/>
    <numFmt numFmtId="167" formatCode="#,##0.00\ _z_ł"/>
    <numFmt numFmtId="168" formatCode="0.0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alignment wrapText="1"/>
    </xf>
    <xf numFmtId="49" fontId="1" fillId="0" borderId="1" xfId="0" applyNumberFormat="1" applyFont="1" applyFill="1" applyBorder="1" applyProtection="1"/>
    <xf numFmtId="0" fontId="1" fillId="0" borderId="0" xfId="0" applyFont="1" applyFill="1" applyBorder="1" applyAlignment="1" applyProtection="1">
      <alignment wrapText="1"/>
    </xf>
    <xf numFmtId="49" fontId="1" fillId="0" borderId="0" xfId="0" applyNumberFormat="1" applyFont="1" applyFill="1" applyBorder="1" applyProtection="1"/>
    <xf numFmtId="0" fontId="1" fillId="0" borderId="0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3" fillId="0" borderId="0" xfId="0" applyFont="1"/>
    <xf numFmtId="0" fontId="6" fillId="2" borderId="8" xfId="0" applyFont="1" applyFill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4" borderId="9" xfId="0" applyNumberFormat="1" applyFont="1" applyFill="1" applyBorder="1" applyAlignment="1">
      <alignment horizontal="center" vertical="center"/>
    </xf>
    <xf numFmtId="165" fontId="5" fillId="5" borderId="3" xfId="0" applyNumberFormat="1" applyFont="1" applyFill="1" applyBorder="1" applyAlignment="1">
      <alignment horizontal="center" vertical="center"/>
    </xf>
    <xf numFmtId="165" fontId="5" fillId="5" borderId="9" xfId="0" applyNumberFormat="1" applyFont="1" applyFill="1" applyBorder="1" applyAlignment="1">
      <alignment horizontal="center" vertical="center"/>
    </xf>
    <xf numFmtId="165" fontId="5" fillId="6" borderId="3" xfId="0" applyNumberFormat="1" applyFont="1" applyFill="1" applyBorder="1" applyAlignment="1">
      <alignment horizontal="center" vertical="center"/>
    </xf>
    <xf numFmtId="0" fontId="3" fillId="6" borderId="9" xfId="0" applyFont="1" applyFill="1" applyBorder="1"/>
    <xf numFmtId="0" fontId="1" fillId="0" borderId="10" xfId="0" applyFont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/>
    <xf numFmtId="164" fontId="2" fillId="2" borderId="1" xfId="0" applyNumberFormat="1" applyFont="1" applyFill="1" applyBorder="1" applyAlignment="1" applyProtection="1">
      <alignment horizontal="center"/>
    </xf>
    <xf numFmtId="166" fontId="1" fillId="0" borderId="1" xfId="0" applyNumberFormat="1" applyFont="1" applyBorder="1"/>
    <xf numFmtId="164" fontId="1" fillId="0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wrapText="1"/>
    </xf>
    <xf numFmtId="49" fontId="2" fillId="2" borderId="1" xfId="0" applyNumberFormat="1" applyFont="1" applyFill="1" applyBorder="1" applyProtection="1"/>
    <xf numFmtId="0" fontId="1" fillId="0" borderId="1" xfId="0" applyFont="1" applyBorder="1"/>
    <xf numFmtId="166" fontId="2" fillId="2" borderId="1" xfId="0" applyNumberFormat="1" applyFont="1" applyFill="1" applyBorder="1"/>
    <xf numFmtId="165" fontId="5" fillId="4" borderId="14" xfId="0" applyNumberFormat="1" applyFont="1" applyFill="1" applyBorder="1" applyAlignment="1">
      <alignment horizontal="center" vertical="center"/>
    </xf>
    <xf numFmtId="165" fontId="5" fillId="5" borderId="14" xfId="0" applyNumberFormat="1" applyFont="1" applyFill="1" applyBorder="1" applyAlignment="1">
      <alignment horizontal="center" vertical="center"/>
    </xf>
    <xf numFmtId="165" fontId="5" fillId="6" borderId="1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5" fontId="5" fillId="4" borderId="16" xfId="0" applyNumberFormat="1" applyFont="1" applyFill="1" applyBorder="1" applyAlignment="1">
      <alignment horizontal="center" vertical="center"/>
    </xf>
    <xf numFmtId="165" fontId="5" fillId="4" borderId="17" xfId="0" applyNumberFormat="1" applyFont="1" applyFill="1" applyBorder="1" applyAlignment="1">
      <alignment horizontal="center" vertical="center"/>
    </xf>
    <xf numFmtId="165" fontId="5" fillId="4" borderId="18" xfId="0" applyNumberFormat="1" applyFont="1" applyFill="1" applyBorder="1" applyAlignment="1">
      <alignment horizontal="center" vertical="center"/>
    </xf>
    <xf numFmtId="165" fontId="5" fillId="5" borderId="16" xfId="0" applyNumberFormat="1" applyFont="1" applyFill="1" applyBorder="1" applyAlignment="1">
      <alignment horizontal="center" vertical="center"/>
    </xf>
    <xf numFmtId="165" fontId="5" fillId="5" borderId="17" xfId="0" applyNumberFormat="1" applyFont="1" applyFill="1" applyBorder="1" applyAlignment="1">
      <alignment horizontal="center" vertical="center"/>
    </xf>
    <xf numFmtId="165" fontId="5" fillId="5" borderId="18" xfId="0" applyNumberFormat="1" applyFont="1" applyFill="1" applyBorder="1" applyAlignment="1">
      <alignment horizontal="center" vertical="center"/>
    </xf>
    <xf numFmtId="165" fontId="5" fillId="6" borderId="16" xfId="0" applyNumberFormat="1" applyFont="1" applyFill="1" applyBorder="1" applyAlignment="1">
      <alignment horizontal="center" vertical="center"/>
    </xf>
    <xf numFmtId="165" fontId="5" fillId="6" borderId="17" xfId="0" applyNumberFormat="1" applyFont="1" applyFill="1" applyBorder="1" applyAlignment="1">
      <alignment horizontal="center" vertical="center"/>
    </xf>
    <xf numFmtId="0" fontId="3" fillId="6" borderId="18" xfId="0" applyFont="1" applyFill="1" applyBorder="1"/>
    <xf numFmtId="165" fontId="5" fillId="4" borderId="11" xfId="0" applyNumberFormat="1" applyFont="1" applyFill="1" applyBorder="1" applyAlignment="1">
      <alignment horizontal="center" vertical="center"/>
    </xf>
    <xf numFmtId="165" fontId="5" fillId="4" borderId="19" xfId="0" applyNumberFormat="1" applyFont="1" applyFill="1" applyBorder="1" applyAlignment="1">
      <alignment horizontal="center" vertical="center"/>
    </xf>
    <xf numFmtId="165" fontId="5" fillId="4" borderId="20" xfId="0" applyNumberFormat="1" applyFont="1" applyFill="1" applyBorder="1" applyAlignment="1">
      <alignment horizontal="center" vertical="center"/>
    </xf>
    <xf numFmtId="165" fontId="5" fillId="5" borderId="11" xfId="0" applyNumberFormat="1" applyFont="1" applyFill="1" applyBorder="1" applyAlignment="1">
      <alignment horizontal="center" vertical="center"/>
    </xf>
    <xf numFmtId="165" fontId="5" fillId="5" borderId="19" xfId="0" applyNumberFormat="1" applyFont="1" applyFill="1" applyBorder="1" applyAlignment="1">
      <alignment horizontal="center" vertical="center"/>
    </xf>
    <xf numFmtId="165" fontId="5" fillId="5" borderId="20" xfId="0" applyNumberFormat="1" applyFont="1" applyFill="1" applyBorder="1" applyAlignment="1">
      <alignment horizontal="center" vertical="center"/>
    </xf>
    <xf numFmtId="165" fontId="5" fillId="6" borderId="11" xfId="0" applyNumberFormat="1" applyFont="1" applyFill="1" applyBorder="1" applyAlignment="1">
      <alignment horizontal="center" vertical="center"/>
    </xf>
    <xf numFmtId="165" fontId="5" fillId="6" borderId="19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165" fontId="5" fillId="4" borderId="24" xfId="0" applyNumberFormat="1" applyFont="1" applyFill="1" applyBorder="1" applyAlignment="1">
      <alignment horizontal="center" vertical="center"/>
    </xf>
    <xf numFmtId="165" fontId="5" fillId="4" borderId="26" xfId="0" applyNumberFormat="1" applyFont="1" applyFill="1" applyBorder="1" applyAlignment="1">
      <alignment horizontal="center" vertical="center"/>
    </xf>
    <xf numFmtId="165" fontId="5" fillId="4" borderId="27" xfId="0" applyNumberFormat="1" applyFont="1" applyFill="1" applyBorder="1" applyAlignment="1">
      <alignment horizontal="center" vertical="center"/>
    </xf>
    <xf numFmtId="165" fontId="5" fillId="5" borderId="24" xfId="0" applyNumberFormat="1" applyFont="1" applyFill="1" applyBorder="1" applyAlignment="1">
      <alignment horizontal="center" vertical="center"/>
    </xf>
    <xf numFmtId="165" fontId="5" fillId="5" borderId="26" xfId="0" applyNumberFormat="1" applyFont="1" applyFill="1" applyBorder="1" applyAlignment="1">
      <alignment horizontal="center" vertical="center"/>
    </xf>
    <xf numFmtId="165" fontId="5" fillId="5" borderId="27" xfId="0" applyNumberFormat="1" applyFont="1" applyFill="1" applyBorder="1" applyAlignment="1">
      <alignment horizontal="center" vertical="center"/>
    </xf>
    <xf numFmtId="165" fontId="5" fillId="6" borderId="24" xfId="0" applyNumberFormat="1" applyFont="1" applyFill="1" applyBorder="1" applyAlignment="1">
      <alignment horizontal="center" vertical="center"/>
    </xf>
    <xf numFmtId="165" fontId="5" fillId="6" borderId="26" xfId="0" applyNumberFormat="1" applyFont="1" applyFill="1" applyBorder="1" applyAlignment="1">
      <alignment horizontal="center" vertical="center"/>
    </xf>
    <xf numFmtId="0" fontId="3" fillId="6" borderId="27" xfId="0" applyFont="1" applyFill="1" applyBorder="1"/>
    <xf numFmtId="0" fontId="6" fillId="2" borderId="6" xfId="0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4" borderId="7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/>
    </xf>
    <xf numFmtId="165" fontId="5" fillId="5" borderId="13" xfId="0" applyNumberFormat="1" applyFont="1" applyFill="1" applyBorder="1" applyAlignment="1">
      <alignment horizontal="center" vertical="center"/>
    </xf>
    <xf numFmtId="165" fontId="5" fillId="5" borderId="7" xfId="0" applyNumberFormat="1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 vertical="center"/>
    </xf>
    <xf numFmtId="165" fontId="5" fillId="6" borderId="13" xfId="0" applyNumberFormat="1" applyFont="1" applyFill="1" applyBorder="1" applyAlignment="1">
      <alignment horizontal="center" vertical="center"/>
    </xf>
    <xf numFmtId="0" fontId="3" fillId="6" borderId="7" xfId="0" applyFont="1" applyFill="1" applyBorder="1"/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6" fillId="2" borderId="28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/>
    <xf numFmtId="166" fontId="1" fillId="0" borderId="1" xfId="0" applyNumberFormat="1" applyFont="1" applyFill="1" applyBorder="1" applyAlignment="1" applyProtection="1">
      <alignment horizontal="center"/>
    </xf>
    <xf numFmtId="166" fontId="2" fillId="2" borderId="1" xfId="0" applyNumberFormat="1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2" fillId="2" borderId="1" xfId="0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2" borderId="1" xfId="0" applyFont="1" applyFill="1" applyBorder="1"/>
    <xf numFmtId="10" fontId="10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167" fontId="1" fillId="0" borderId="1" xfId="0" applyNumberFormat="1" applyFont="1" applyFill="1" applyBorder="1" applyAlignment="1" applyProtection="1">
      <alignment horizontal="center"/>
    </xf>
    <xf numFmtId="0" fontId="6" fillId="4" borderId="2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165" fontId="5" fillId="4" borderId="29" xfId="0" applyNumberFormat="1" applyFont="1" applyFill="1" applyBorder="1" applyAlignment="1">
      <alignment horizontal="center" vertical="center"/>
    </xf>
    <xf numFmtId="165" fontId="5" fillId="4" borderId="30" xfId="0" applyNumberFormat="1" applyFont="1" applyFill="1" applyBorder="1" applyAlignment="1">
      <alignment horizontal="center" vertical="center"/>
    </xf>
    <xf numFmtId="165" fontId="5" fillId="4" borderId="31" xfId="0" applyNumberFormat="1" applyFont="1" applyFill="1" applyBorder="1" applyAlignment="1">
      <alignment horizontal="center" vertical="center"/>
    </xf>
    <xf numFmtId="165" fontId="5" fillId="5" borderId="29" xfId="0" applyNumberFormat="1" applyFont="1" applyFill="1" applyBorder="1" applyAlignment="1">
      <alignment horizontal="center" vertical="center"/>
    </xf>
    <xf numFmtId="165" fontId="5" fillId="5" borderId="30" xfId="0" applyNumberFormat="1" applyFont="1" applyFill="1" applyBorder="1" applyAlignment="1">
      <alignment horizontal="center" vertical="center"/>
    </xf>
    <xf numFmtId="165" fontId="5" fillId="5" borderId="31" xfId="0" applyNumberFormat="1" applyFont="1" applyFill="1" applyBorder="1" applyAlignment="1">
      <alignment horizontal="center" vertical="center"/>
    </xf>
    <xf numFmtId="165" fontId="5" fillId="6" borderId="29" xfId="0" applyNumberFormat="1" applyFont="1" applyFill="1" applyBorder="1" applyAlignment="1">
      <alignment horizontal="center" vertical="center"/>
    </xf>
    <xf numFmtId="0" fontId="3" fillId="6" borderId="30" xfId="0" applyFont="1" applyFill="1" applyBorder="1"/>
    <xf numFmtId="165" fontId="5" fillId="6" borderId="31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zoomScale="118" zoomScaleNormal="118" workbookViewId="0">
      <selection activeCell="H9" sqref="H9"/>
    </sheetView>
  </sheetViews>
  <sheetFormatPr defaultColWidth="9.109375" defaultRowHeight="14.4" x14ac:dyDescent="0.3"/>
  <cols>
    <col min="1" max="1" width="29.109375" style="1" bestFit="1" customWidth="1"/>
    <col min="2" max="2" width="42.6640625" style="1" customWidth="1"/>
    <col min="3" max="3" width="15" style="1" bestFit="1" customWidth="1"/>
    <col min="4" max="4" width="13.6640625" style="8" bestFit="1" customWidth="1"/>
    <col min="5" max="5" width="18.33203125" style="1" customWidth="1"/>
    <col min="6" max="16384" width="9.109375" style="1"/>
  </cols>
  <sheetData>
    <row r="1" spans="1:5" x14ac:dyDescent="0.3">
      <c r="D1" s="7" t="s">
        <v>134</v>
      </c>
      <c r="E1" s="7" t="s">
        <v>135</v>
      </c>
    </row>
    <row r="2" spans="1:5" x14ac:dyDescent="0.3">
      <c r="A2" s="20" t="s">
        <v>103</v>
      </c>
      <c r="B2" s="20" t="s">
        <v>104</v>
      </c>
      <c r="C2" s="20" t="s">
        <v>137</v>
      </c>
      <c r="D2" s="21">
        <v>1439</v>
      </c>
      <c r="E2" s="27">
        <f>D2-(D2*25%)</f>
        <v>1079.25</v>
      </c>
    </row>
    <row r="3" spans="1:5" ht="28.8" x14ac:dyDescent="0.3">
      <c r="A3" s="2" t="s">
        <v>5</v>
      </c>
      <c r="B3" s="2" t="s">
        <v>5</v>
      </c>
      <c r="C3" s="3" t="s">
        <v>0</v>
      </c>
      <c r="D3" s="23">
        <v>21.63</v>
      </c>
      <c r="E3" s="22">
        <f>D3-(D3*20%)</f>
        <v>17.303999999999998</v>
      </c>
    </row>
    <row r="4" spans="1:5" ht="28.8" x14ac:dyDescent="0.3">
      <c r="A4" s="2" t="s">
        <v>6</v>
      </c>
      <c r="B4" s="2" t="s">
        <v>6</v>
      </c>
      <c r="C4" s="3" t="s">
        <v>1</v>
      </c>
      <c r="D4" s="23">
        <v>21.63</v>
      </c>
      <c r="E4" s="22">
        <f t="shared" ref="E4:E7" si="0">D4-(D4*20%)</f>
        <v>17.303999999999998</v>
      </c>
    </row>
    <row r="5" spans="1:5" ht="28.8" x14ac:dyDescent="0.3">
      <c r="A5" s="2" t="s">
        <v>7</v>
      </c>
      <c r="B5" s="2" t="s">
        <v>7</v>
      </c>
      <c r="C5" s="3" t="s">
        <v>2</v>
      </c>
      <c r="D5" s="23">
        <v>21.63</v>
      </c>
      <c r="E5" s="22">
        <f t="shared" si="0"/>
        <v>17.303999999999998</v>
      </c>
    </row>
    <row r="6" spans="1:5" ht="28.8" x14ac:dyDescent="0.3">
      <c r="A6" s="2" t="s">
        <v>8</v>
      </c>
      <c r="B6" s="2" t="s">
        <v>8</v>
      </c>
      <c r="C6" s="3" t="s">
        <v>3</v>
      </c>
      <c r="D6" s="23">
        <v>21.63</v>
      </c>
      <c r="E6" s="22">
        <f t="shared" si="0"/>
        <v>17.303999999999998</v>
      </c>
    </row>
    <row r="7" spans="1:5" ht="28.8" x14ac:dyDescent="0.3">
      <c r="A7" s="2" t="s">
        <v>9</v>
      </c>
      <c r="B7" s="2" t="s">
        <v>9</v>
      </c>
      <c r="C7" s="3" t="s">
        <v>4</v>
      </c>
      <c r="D7" s="23">
        <v>30.9</v>
      </c>
      <c r="E7" s="22">
        <f t="shared" si="0"/>
        <v>24.72</v>
      </c>
    </row>
    <row r="8" spans="1:5" s="6" customFormat="1" x14ac:dyDescent="0.3">
      <c r="A8" s="4"/>
      <c r="B8" s="4"/>
      <c r="C8" s="5"/>
      <c r="D8" s="9"/>
    </row>
    <row r="9" spans="1:5" x14ac:dyDescent="0.3">
      <c r="A9" s="20" t="s">
        <v>105</v>
      </c>
      <c r="B9" s="20" t="s">
        <v>106</v>
      </c>
      <c r="C9" s="20" t="s">
        <v>107</v>
      </c>
      <c r="D9" s="21">
        <v>1680</v>
      </c>
      <c r="E9" s="27">
        <f>D9-(D9*25%)</f>
        <v>1260</v>
      </c>
    </row>
    <row r="10" spans="1:5" ht="28.8" x14ac:dyDescent="0.3">
      <c r="A10" s="2" t="s">
        <v>113</v>
      </c>
      <c r="B10" s="2" t="s">
        <v>113</v>
      </c>
      <c r="C10" s="3" t="s">
        <v>108</v>
      </c>
      <c r="D10" s="23">
        <v>32.96</v>
      </c>
      <c r="E10" s="22">
        <f t="shared" ref="E10:E15" si="1">D10-(D10*20%)</f>
        <v>26.368000000000002</v>
      </c>
    </row>
    <row r="11" spans="1:5" ht="28.8" x14ac:dyDescent="0.3">
      <c r="A11" s="2" t="s">
        <v>118</v>
      </c>
      <c r="B11" s="2" t="s">
        <v>118</v>
      </c>
      <c r="C11" s="3" t="s">
        <v>109</v>
      </c>
      <c r="D11" s="23">
        <v>32.96</v>
      </c>
      <c r="E11" s="22">
        <f t="shared" si="1"/>
        <v>26.368000000000002</v>
      </c>
    </row>
    <row r="12" spans="1:5" ht="28.8" x14ac:dyDescent="0.3">
      <c r="A12" s="2" t="s">
        <v>119</v>
      </c>
      <c r="B12" s="2" t="s">
        <v>119</v>
      </c>
      <c r="C12" s="3" t="s">
        <v>110</v>
      </c>
      <c r="D12" s="23">
        <v>32.96</v>
      </c>
      <c r="E12" s="22">
        <f t="shared" si="1"/>
        <v>26.368000000000002</v>
      </c>
    </row>
    <row r="13" spans="1:5" ht="28.8" x14ac:dyDescent="0.3">
      <c r="A13" s="2" t="s">
        <v>120</v>
      </c>
      <c r="B13" s="2" t="s">
        <v>120</v>
      </c>
      <c r="C13" s="3" t="s">
        <v>111</v>
      </c>
      <c r="D13" s="23">
        <v>32.96</v>
      </c>
      <c r="E13" s="22">
        <f t="shared" si="1"/>
        <v>26.368000000000002</v>
      </c>
    </row>
    <row r="14" spans="1:5" x14ac:dyDescent="0.3">
      <c r="A14" s="2" t="s">
        <v>114</v>
      </c>
      <c r="B14" s="2" t="s">
        <v>133</v>
      </c>
      <c r="C14" s="3" t="s">
        <v>112</v>
      </c>
      <c r="D14" s="23">
        <v>27.81</v>
      </c>
      <c r="E14" s="22">
        <f t="shared" si="1"/>
        <v>22.247999999999998</v>
      </c>
    </row>
    <row r="15" spans="1:5" x14ac:dyDescent="0.3">
      <c r="A15" s="2" t="s">
        <v>130</v>
      </c>
      <c r="B15" s="2" t="s">
        <v>130</v>
      </c>
      <c r="C15" s="3" t="s">
        <v>131</v>
      </c>
      <c r="D15" s="23">
        <v>115.26</v>
      </c>
      <c r="E15" s="22">
        <f t="shared" si="1"/>
        <v>92.207999999999998</v>
      </c>
    </row>
    <row r="16" spans="1:5" x14ac:dyDescent="0.3">
      <c r="A16" s="4"/>
      <c r="B16" s="4"/>
      <c r="C16" s="5"/>
      <c r="D16" s="9"/>
    </row>
    <row r="17" spans="1:5" x14ac:dyDescent="0.3">
      <c r="A17" s="20" t="s">
        <v>117</v>
      </c>
      <c r="B17" s="20" t="s">
        <v>115</v>
      </c>
      <c r="C17" s="20" t="s">
        <v>116</v>
      </c>
      <c r="D17" s="21">
        <v>1680</v>
      </c>
      <c r="E17" s="27">
        <f>D17-(D17*25%)</f>
        <v>1260</v>
      </c>
    </row>
    <row r="18" spans="1:5" ht="28.8" x14ac:dyDescent="0.3">
      <c r="A18" s="2" t="s">
        <v>122</v>
      </c>
      <c r="B18" s="2" t="s">
        <v>122</v>
      </c>
      <c r="C18" s="3" t="s">
        <v>121</v>
      </c>
      <c r="D18" s="23">
        <v>32.96</v>
      </c>
      <c r="E18" s="22">
        <f t="shared" ref="E18:E23" si="2">D18-(D18*20%)</f>
        <v>26.368000000000002</v>
      </c>
    </row>
    <row r="19" spans="1:5" ht="28.8" x14ac:dyDescent="0.3">
      <c r="A19" s="2" t="s">
        <v>118</v>
      </c>
      <c r="B19" s="2" t="s">
        <v>118</v>
      </c>
      <c r="C19" s="3" t="s">
        <v>109</v>
      </c>
      <c r="D19" s="23">
        <v>32.96</v>
      </c>
      <c r="E19" s="22">
        <f t="shared" si="2"/>
        <v>26.368000000000002</v>
      </c>
    </row>
    <row r="20" spans="1:5" ht="28.8" x14ac:dyDescent="0.3">
      <c r="A20" s="2" t="s">
        <v>119</v>
      </c>
      <c r="B20" s="2" t="s">
        <v>119</v>
      </c>
      <c r="C20" s="3" t="s">
        <v>110</v>
      </c>
      <c r="D20" s="23">
        <v>32.96</v>
      </c>
      <c r="E20" s="22">
        <f t="shared" si="2"/>
        <v>26.368000000000002</v>
      </c>
    </row>
    <row r="21" spans="1:5" ht="28.8" x14ac:dyDescent="0.3">
      <c r="A21" s="2" t="s">
        <v>120</v>
      </c>
      <c r="B21" s="2" t="s">
        <v>120</v>
      </c>
      <c r="C21" s="3" t="s">
        <v>111</v>
      </c>
      <c r="D21" s="23">
        <v>32.96</v>
      </c>
      <c r="E21" s="22">
        <f t="shared" si="2"/>
        <v>26.368000000000002</v>
      </c>
    </row>
    <row r="22" spans="1:5" x14ac:dyDescent="0.3">
      <c r="A22" s="2" t="s">
        <v>114</v>
      </c>
      <c r="B22" s="2" t="s">
        <v>114</v>
      </c>
      <c r="C22" s="3" t="s">
        <v>112</v>
      </c>
      <c r="D22" s="23">
        <v>27.81</v>
      </c>
      <c r="E22" s="22">
        <f t="shared" si="2"/>
        <v>22.247999999999998</v>
      </c>
    </row>
    <row r="23" spans="1:5" x14ac:dyDescent="0.3">
      <c r="A23" s="2" t="s">
        <v>130</v>
      </c>
      <c r="B23" s="2" t="s">
        <v>130</v>
      </c>
      <c r="C23" s="3" t="s">
        <v>131</v>
      </c>
      <c r="D23" s="23">
        <v>115.26</v>
      </c>
      <c r="E23" s="22">
        <f t="shared" si="2"/>
        <v>92.207999999999998</v>
      </c>
    </row>
    <row r="25" spans="1:5" x14ac:dyDescent="0.3">
      <c r="A25" s="24" t="s">
        <v>132</v>
      </c>
      <c r="B25" s="24" t="s">
        <v>45</v>
      </c>
      <c r="C25" s="25" t="s">
        <v>42</v>
      </c>
      <c r="D25" s="21">
        <v>2530</v>
      </c>
      <c r="E25" s="27">
        <f>D25-(D25*25%)</f>
        <v>1897.5</v>
      </c>
    </row>
    <row r="26" spans="1:5" x14ac:dyDescent="0.3">
      <c r="A26" s="2" t="s">
        <v>60</v>
      </c>
      <c r="B26" s="2" t="s">
        <v>100</v>
      </c>
      <c r="C26" s="3" t="s">
        <v>47</v>
      </c>
      <c r="D26" s="23">
        <v>45.32</v>
      </c>
      <c r="E26" s="22">
        <f t="shared" ref="E26:E30" si="3">D26-(D26*20%)</f>
        <v>36.256</v>
      </c>
    </row>
    <row r="27" spans="1:5" x14ac:dyDescent="0.3">
      <c r="A27" s="2" t="s">
        <v>62</v>
      </c>
      <c r="B27" s="2" t="s">
        <v>101</v>
      </c>
      <c r="C27" s="3" t="s">
        <v>46</v>
      </c>
      <c r="D27" s="23">
        <v>45.32</v>
      </c>
      <c r="E27" s="22">
        <f t="shared" si="3"/>
        <v>36.256</v>
      </c>
    </row>
    <row r="28" spans="1:5" x14ac:dyDescent="0.3">
      <c r="A28" s="2" t="s">
        <v>64</v>
      </c>
      <c r="B28" s="2" t="s">
        <v>102</v>
      </c>
      <c r="C28" s="3" t="s">
        <v>48</v>
      </c>
      <c r="D28" s="23">
        <v>45.32</v>
      </c>
      <c r="E28" s="22">
        <f t="shared" si="3"/>
        <v>36.256</v>
      </c>
    </row>
    <row r="29" spans="1:5" x14ac:dyDescent="0.3">
      <c r="A29" s="2" t="s">
        <v>66</v>
      </c>
      <c r="B29" s="2" t="s">
        <v>99</v>
      </c>
      <c r="C29" s="3" t="s">
        <v>49</v>
      </c>
      <c r="D29" s="23">
        <v>45.32</v>
      </c>
      <c r="E29" s="22">
        <f t="shared" si="3"/>
        <v>36.256</v>
      </c>
    </row>
    <row r="30" spans="1:5" x14ac:dyDescent="0.3">
      <c r="A30" s="2" t="s">
        <v>51</v>
      </c>
      <c r="B30" s="2" t="s">
        <v>52</v>
      </c>
      <c r="C30" s="3" t="s">
        <v>50</v>
      </c>
      <c r="D30" s="23">
        <v>28.84</v>
      </c>
      <c r="E30" s="22">
        <f t="shared" si="3"/>
        <v>23.071999999999999</v>
      </c>
    </row>
    <row r="31" spans="1:5" x14ac:dyDescent="0.3">
      <c r="B31" s="8"/>
    </row>
    <row r="32" spans="1:5" x14ac:dyDescent="0.3">
      <c r="A32" s="24" t="s">
        <v>43</v>
      </c>
      <c r="B32" s="24" t="s">
        <v>56</v>
      </c>
      <c r="C32" s="25" t="s">
        <v>44</v>
      </c>
      <c r="D32" s="21">
        <v>3302</v>
      </c>
      <c r="E32" s="27">
        <f>D32-(D32*25%)</f>
        <v>2476.5</v>
      </c>
    </row>
    <row r="33" spans="1:5" x14ac:dyDescent="0.3">
      <c r="A33" s="2" t="s">
        <v>60</v>
      </c>
      <c r="B33" s="2" t="s">
        <v>100</v>
      </c>
      <c r="C33" s="3" t="s">
        <v>47</v>
      </c>
      <c r="D33" s="23">
        <v>45.32</v>
      </c>
      <c r="E33" s="22">
        <f t="shared" ref="E33:E37" si="4">D33-(D33*20%)</f>
        <v>36.256</v>
      </c>
    </row>
    <row r="34" spans="1:5" x14ac:dyDescent="0.3">
      <c r="A34" s="2" t="s">
        <v>62</v>
      </c>
      <c r="B34" s="2" t="s">
        <v>101</v>
      </c>
      <c r="C34" s="3" t="s">
        <v>46</v>
      </c>
      <c r="D34" s="23">
        <v>45.32</v>
      </c>
      <c r="E34" s="22">
        <f t="shared" si="4"/>
        <v>36.256</v>
      </c>
    </row>
    <row r="35" spans="1:5" x14ac:dyDescent="0.3">
      <c r="A35" s="2" t="s">
        <v>64</v>
      </c>
      <c r="B35" s="2" t="s">
        <v>102</v>
      </c>
      <c r="C35" s="3" t="s">
        <v>48</v>
      </c>
      <c r="D35" s="23">
        <v>45.32</v>
      </c>
      <c r="E35" s="22">
        <f t="shared" si="4"/>
        <v>36.256</v>
      </c>
    </row>
    <row r="36" spans="1:5" x14ac:dyDescent="0.3">
      <c r="A36" s="2" t="s">
        <v>66</v>
      </c>
      <c r="B36" s="2" t="s">
        <v>99</v>
      </c>
      <c r="C36" s="3" t="s">
        <v>49</v>
      </c>
      <c r="D36" s="23">
        <v>45.32</v>
      </c>
      <c r="E36" s="22">
        <f t="shared" si="4"/>
        <v>36.256</v>
      </c>
    </row>
    <row r="37" spans="1:5" x14ac:dyDescent="0.3">
      <c r="A37" s="2" t="s">
        <v>51</v>
      </c>
      <c r="B37" s="2" t="s">
        <v>52</v>
      </c>
      <c r="C37" s="3" t="s">
        <v>50</v>
      </c>
      <c r="D37" s="23">
        <v>28.84</v>
      </c>
      <c r="E37" s="22">
        <f t="shared" si="4"/>
        <v>23.071999999999999</v>
      </c>
    </row>
    <row r="38" spans="1:5" x14ac:dyDescent="0.3">
      <c r="D38" s="18"/>
    </row>
    <row r="39" spans="1:5" x14ac:dyDescent="0.3">
      <c r="A39" s="24" t="s">
        <v>53</v>
      </c>
      <c r="B39" s="24" t="s">
        <v>55</v>
      </c>
      <c r="C39" s="25" t="s">
        <v>58</v>
      </c>
      <c r="D39" s="21">
        <v>3302</v>
      </c>
      <c r="E39" s="27">
        <f>D39-(D39*25%)</f>
        <v>2476.5</v>
      </c>
    </row>
    <row r="40" spans="1:5" x14ac:dyDescent="0.3">
      <c r="A40" s="2" t="s">
        <v>60</v>
      </c>
      <c r="B40" s="2" t="s">
        <v>100</v>
      </c>
      <c r="C40" s="3" t="s">
        <v>47</v>
      </c>
      <c r="D40" s="23">
        <v>45.32</v>
      </c>
      <c r="E40" s="22">
        <f t="shared" ref="E40:E44" si="5">D40-(D40*20%)</f>
        <v>36.256</v>
      </c>
    </row>
    <row r="41" spans="1:5" x14ac:dyDescent="0.3">
      <c r="A41" s="2" t="s">
        <v>62</v>
      </c>
      <c r="B41" s="2" t="s">
        <v>101</v>
      </c>
      <c r="C41" s="3" t="s">
        <v>46</v>
      </c>
      <c r="D41" s="23">
        <v>45.32</v>
      </c>
      <c r="E41" s="22">
        <f t="shared" si="5"/>
        <v>36.256</v>
      </c>
    </row>
    <row r="42" spans="1:5" x14ac:dyDescent="0.3">
      <c r="A42" s="2" t="s">
        <v>64</v>
      </c>
      <c r="B42" s="2" t="s">
        <v>102</v>
      </c>
      <c r="C42" s="3" t="s">
        <v>48</v>
      </c>
      <c r="D42" s="23">
        <v>45.32</v>
      </c>
      <c r="E42" s="22">
        <f t="shared" si="5"/>
        <v>36.256</v>
      </c>
    </row>
    <row r="43" spans="1:5" x14ac:dyDescent="0.3">
      <c r="A43" s="2" t="s">
        <v>66</v>
      </c>
      <c r="B43" s="2" t="s">
        <v>99</v>
      </c>
      <c r="C43" s="3" t="s">
        <v>49</v>
      </c>
      <c r="D43" s="23">
        <v>45.32</v>
      </c>
      <c r="E43" s="22">
        <f t="shared" si="5"/>
        <v>36.256</v>
      </c>
    </row>
    <row r="44" spans="1:5" x14ac:dyDescent="0.3">
      <c r="A44" s="2" t="s">
        <v>51</v>
      </c>
      <c r="B44" s="2" t="s">
        <v>52</v>
      </c>
      <c r="C44" s="3" t="s">
        <v>50</v>
      </c>
      <c r="D44" s="23">
        <v>28.84</v>
      </c>
      <c r="E44" s="22">
        <f t="shared" si="5"/>
        <v>23.071999999999999</v>
      </c>
    </row>
    <row r="46" spans="1:5" x14ac:dyDescent="0.3">
      <c r="A46" s="24" t="s">
        <v>54</v>
      </c>
      <c r="B46" s="24" t="s">
        <v>57</v>
      </c>
      <c r="C46" s="25" t="s">
        <v>59</v>
      </c>
      <c r="D46" s="21">
        <v>4404</v>
      </c>
      <c r="E46" s="27">
        <f>D46-(D46*25%)</f>
        <v>3303</v>
      </c>
    </row>
    <row r="47" spans="1:5" x14ac:dyDescent="0.3">
      <c r="A47" s="2" t="s">
        <v>60</v>
      </c>
      <c r="B47" s="2" t="s">
        <v>100</v>
      </c>
      <c r="C47" s="3" t="s">
        <v>47</v>
      </c>
      <c r="D47" s="23">
        <v>45.32</v>
      </c>
      <c r="E47" s="22">
        <f t="shared" ref="E47:E51" si="6">D47-(D47*20%)</f>
        <v>36.256</v>
      </c>
    </row>
    <row r="48" spans="1:5" x14ac:dyDescent="0.3">
      <c r="A48" s="2" t="s">
        <v>62</v>
      </c>
      <c r="B48" s="2" t="s">
        <v>101</v>
      </c>
      <c r="C48" s="3" t="s">
        <v>46</v>
      </c>
      <c r="D48" s="23">
        <v>45.32</v>
      </c>
      <c r="E48" s="22">
        <f t="shared" si="6"/>
        <v>36.256</v>
      </c>
    </row>
    <row r="49" spans="1:5" x14ac:dyDescent="0.3">
      <c r="A49" s="2" t="s">
        <v>64</v>
      </c>
      <c r="B49" s="2" t="s">
        <v>102</v>
      </c>
      <c r="C49" s="3" t="s">
        <v>48</v>
      </c>
      <c r="D49" s="23">
        <v>45.32</v>
      </c>
      <c r="E49" s="22">
        <f t="shared" si="6"/>
        <v>36.256</v>
      </c>
    </row>
    <row r="50" spans="1:5" x14ac:dyDescent="0.3">
      <c r="A50" s="2" t="s">
        <v>66</v>
      </c>
      <c r="B50" s="2" t="s">
        <v>99</v>
      </c>
      <c r="C50" s="3" t="s">
        <v>49</v>
      </c>
      <c r="D50" s="23">
        <v>45.32</v>
      </c>
      <c r="E50" s="22">
        <f t="shared" si="6"/>
        <v>36.256</v>
      </c>
    </row>
    <row r="51" spans="1:5" x14ac:dyDescent="0.3">
      <c r="A51" s="2" t="s">
        <v>51</v>
      </c>
      <c r="B51" s="2" t="s">
        <v>52</v>
      </c>
      <c r="C51" s="3" t="s">
        <v>50</v>
      </c>
      <c r="D51" s="23">
        <v>28.84</v>
      </c>
      <c r="E51" s="22">
        <f t="shared" si="6"/>
        <v>23.071999999999999</v>
      </c>
    </row>
    <row r="52" spans="1:5" x14ac:dyDescent="0.3">
      <c r="A52" s="2"/>
      <c r="B52" s="2"/>
      <c r="C52" s="3"/>
      <c r="D52" s="23"/>
      <c r="E52" s="22"/>
    </row>
    <row r="53" spans="1:5" x14ac:dyDescent="0.3">
      <c r="A53" s="24" t="s">
        <v>10</v>
      </c>
      <c r="B53" s="24" t="s">
        <v>11</v>
      </c>
      <c r="C53" s="25" t="s">
        <v>12</v>
      </c>
      <c r="D53" s="21">
        <v>7381</v>
      </c>
      <c r="E53" s="27">
        <f>D53-(D53*25%)</f>
        <v>5535.75</v>
      </c>
    </row>
    <row r="54" spans="1:5" x14ac:dyDescent="0.3">
      <c r="A54" s="2" t="s">
        <v>13</v>
      </c>
      <c r="B54" s="2" t="s">
        <v>17</v>
      </c>
      <c r="C54" s="3" t="s">
        <v>18</v>
      </c>
      <c r="D54" s="23">
        <v>132.87</v>
      </c>
      <c r="E54" s="22">
        <f t="shared" ref="E54:E58" si="7">D54-(D54*20%)</f>
        <v>106.29600000000001</v>
      </c>
    </row>
    <row r="55" spans="1:5" x14ac:dyDescent="0.3">
      <c r="A55" s="2" t="s">
        <v>14</v>
      </c>
      <c r="B55" s="2" t="s">
        <v>24</v>
      </c>
      <c r="C55" s="3" t="s">
        <v>19</v>
      </c>
      <c r="D55" s="23">
        <v>132.87</v>
      </c>
      <c r="E55" s="22">
        <f t="shared" si="7"/>
        <v>106.29600000000001</v>
      </c>
    </row>
    <row r="56" spans="1:5" x14ac:dyDescent="0.3">
      <c r="A56" s="2" t="s">
        <v>15</v>
      </c>
      <c r="B56" s="2" t="s">
        <v>22</v>
      </c>
      <c r="C56" s="3" t="s">
        <v>20</v>
      </c>
      <c r="D56" s="23">
        <v>132.87</v>
      </c>
      <c r="E56" s="22">
        <f t="shared" si="7"/>
        <v>106.29600000000001</v>
      </c>
    </row>
    <row r="57" spans="1:5" x14ac:dyDescent="0.3">
      <c r="A57" s="2" t="s">
        <v>16</v>
      </c>
      <c r="B57" s="2" t="s">
        <v>23</v>
      </c>
      <c r="C57" s="3" t="s">
        <v>21</v>
      </c>
      <c r="D57" s="23">
        <v>132.87</v>
      </c>
      <c r="E57" s="22">
        <f t="shared" si="7"/>
        <v>106.29600000000001</v>
      </c>
    </row>
    <row r="58" spans="1:5" x14ac:dyDescent="0.3">
      <c r="A58" s="2" t="s">
        <v>39</v>
      </c>
      <c r="B58" s="2" t="s">
        <v>40</v>
      </c>
      <c r="C58" s="3" t="s">
        <v>41</v>
      </c>
      <c r="D58" s="23">
        <v>26.78</v>
      </c>
      <c r="E58" s="22">
        <f t="shared" si="7"/>
        <v>21.423999999999999</v>
      </c>
    </row>
    <row r="59" spans="1:5" x14ac:dyDescent="0.3">
      <c r="A59" s="26" t="s">
        <v>25</v>
      </c>
      <c r="B59" s="26" t="s">
        <v>26</v>
      </c>
      <c r="C59" s="26" t="s">
        <v>27</v>
      </c>
      <c r="D59" s="23">
        <v>655</v>
      </c>
      <c r="E59" s="22">
        <f>D59-(D59*20%)</f>
        <v>524</v>
      </c>
    </row>
    <row r="61" spans="1:5" x14ac:dyDescent="0.3">
      <c r="A61" s="24" t="s">
        <v>28</v>
      </c>
      <c r="B61" s="24" t="s">
        <v>29</v>
      </c>
      <c r="C61" s="25" t="s">
        <v>30</v>
      </c>
      <c r="D61" s="21">
        <v>7381</v>
      </c>
      <c r="E61" s="27">
        <f>D61-(D61*25%)</f>
        <v>5535.75</v>
      </c>
    </row>
    <row r="62" spans="1:5" x14ac:dyDescent="0.3">
      <c r="A62" s="2" t="s">
        <v>31</v>
      </c>
      <c r="B62" s="2" t="s">
        <v>61</v>
      </c>
      <c r="C62" s="3" t="s">
        <v>35</v>
      </c>
      <c r="D62" s="23">
        <v>132.87</v>
      </c>
      <c r="E62" s="22">
        <f t="shared" ref="E62:E67" si="8">D62-(D62*20%)</f>
        <v>106.29600000000001</v>
      </c>
    </row>
    <row r="63" spans="1:5" x14ac:dyDescent="0.3">
      <c r="A63" s="2" t="s">
        <v>32</v>
      </c>
      <c r="B63" s="2" t="s">
        <v>63</v>
      </c>
      <c r="C63" s="3" t="s">
        <v>36</v>
      </c>
      <c r="D63" s="23">
        <v>132.87</v>
      </c>
      <c r="E63" s="22">
        <f t="shared" si="8"/>
        <v>106.29600000000001</v>
      </c>
    </row>
    <row r="64" spans="1:5" x14ac:dyDescent="0.3">
      <c r="A64" s="2" t="s">
        <v>33</v>
      </c>
      <c r="B64" s="2" t="s">
        <v>65</v>
      </c>
      <c r="C64" s="3" t="s">
        <v>37</v>
      </c>
      <c r="D64" s="23">
        <v>132.87</v>
      </c>
      <c r="E64" s="22">
        <f t="shared" si="8"/>
        <v>106.29600000000001</v>
      </c>
    </row>
    <row r="65" spans="1:5" x14ac:dyDescent="0.3">
      <c r="A65" s="2" t="s">
        <v>34</v>
      </c>
      <c r="B65" s="2" t="s">
        <v>67</v>
      </c>
      <c r="C65" s="3" t="s">
        <v>38</v>
      </c>
      <c r="D65" s="23">
        <v>132.87</v>
      </c>
      <c r="E65" s="22">
        <f t="shared" si="8"/>
        <v>106.29600000000001</v>
      </c>
    </row>
    <row r="66" spans="1:5" x14ac:dyDescent="0.3">
      <c r="A66" s="2" t="s">
        <v>39</v>
      </c>
      <c r="B66" s="2" t="s">
        <v>40</v>
      </c>
      <c r="C66" s="3" t="s">
        <v>41</v>
      </c>
      <c r="D66" s="23">
        <v>26.78</v>
      </c>
      <c r="E66" s="22">
        <f t="shared" si="8"/>
        <v>21.423999999999999</v>
      </c>
    </row>
    <row r="67" spans="1:5" x14ac:dyDescent="0.3">
      <c r="A67" s="26" t="s">
        <v>25</v>
      </c>
      <c r="B67" s="26" t="s">
        <v>26</v>
      </c>
      <c r="C67" s="26" t="s">
        <v>27</v>
      </c>
      <c r="D67" s="23">
        <v>655</v>
      </c>
      <c r="E67" s="22">
        <f t="shared" si="8"/>
        <v>524</v>
      </c>
    </row>
    <row r="69" spans="1:5" x14ac:dyDescent="0.3">
      <c r="A69" s="79" t="s">
        <v>139</v>
      </c>
      <c r="B69" s="79" t="s">
        <v>139</v>
      </c>
      <c r="C69" s="79" t="s">
        <v>138</v>
      </c>
      <c r="D69" s="89">
        <v>7381</v>
      </c>
      <c r="E69" s="91">
        <f>D69-(D69*0.25)</f>
        <v>5535.75</v>
      </c>
    </row>
    <row r="70" spans="1:5" x14ac:dyDescent="0.3">
      <c r="A70" s="79" t="s">
        <v>141</v>
      </c>
      <c r="B70" s="79" t="s">
        <v>141</v>
      </c>
      <c r="C70" s="79" t="s">
        <v>140</v>
      </c>
      <c r="D70" s="89">
        <v>7381</v>
      </c>
      <c r="E70" s="91">
        <f>D70-(D70*0.25)</f>
        <v>5535.75</v>
      </c>
    </row>
    <row r="71" spans="1:5" x14ac:dyDescent="0.3">
      <c r="A71" s="78" t="s">
        <v>161</v>
      </c>
      <c r="B71" s="78" t="s">
        <v>143</v>
      </c>
      <c r="C71" s="78" t="s">
        <v>142</v>
      </c>
      <c r="D71" s="90">
        <v>212.59</v>
      </c>
      <c r="E71" s="92">
        <f>D71-(D71*0.2)</f>
        <v>170.072</v>
      </c>
    </row>
    <row r="72" spans="1:5" x14ac:dyDescent="0.3">
      <c r="A72" s="78" t="s">
        <v>162</v>
      </c>
      <c r="B72" s="78" t="s">
        <v>145</v>
      </c>
      <c r="C72" s="78" t="s">
        <v>144</v>
      </c>
      <c r="D72" s="90">
        <v>212.59</v>
      </c>
      <c r="E72" s="92">
        <f t="shared" ref="E72:E75" si="9">D72-(D72*0.2)</f>
        <v>170.072</v>
      </c>
    </row>
    <row r="73" spans="1:5" x14ac:dyDescent="0.3">
      <c r="A73" s="78" t="s">
        <v>163</v>
      </c>
      <c r="B73" s="78" t="s">
        <v>147</v>
      </c>
      <c r="C73" s="78" t="s">
        <v>146</v>
      </c>
      <c r="D73" s="90">
        <v>212.59</v>
      </c>
      <c r="E73" s="92">
        <f t="shared" si="9"/>
        <v>170.072</v>
      </c>
    </row>
    <row r="74" spans="1:5" x14ac:dyDescent="0.3">
      <c r="A74" s="78" t="s">
        <v>164</v>
      </c>
      <c r="B74" s="78" t="s">
        <v>149</v>
      </c>
      <c r="C74" s="78" t="s">
        <v>148</v>
      </c>
      <c r="D74" s="90">
        <v>212.59</v>
      </c>
      <c r="E74" s="92">
        <f t="shared" si="9"/>
        <v>170.072</v>
      </c>
    </row>
    <row r="75" spans="1:5" x14ac:dyDescent="0.3">
      <c r="A75" s="78" t="s">
        <v>165</v>
      </c>
      <c r="B75" s="78" t="s">
        <v>151</v>
      </c>
      <c r="C75" s="78" t="s">
        <v>150</v>
      </c>
      <c r="D75" s="90">
        <v>212.59</v>
      </c>
      <c r="E75" s="92">
        <f t="shared" si="9"/>
        <v>170.072</v>
      </c>
    </row>
    <row r="76" spans="1:5" x14ac:dyDescent="0.3">
      <c r="A76" s="78" t="s">
        <v>152</v>
      </c>
      <c r="B76" s="78" t="s">
        <v>152</v>
      </c>
      <c r="C76" s="3" t="s">
        <v>41</v>
      </c>
      <c r="D76" s="88">
        <v>26.78</v>
      </c>
      <c r="E76" s="92">
        <f>D76-(D76*0.2)</f>
        <v>21.423999999999999</v>
      </c>
    </row>
    <row r="77" spans="1:5" x14ac:dyDescent="0.3">
      <c r="A77" s="78" t="s">
        <v>166</v>
      </c>
      <c r="B77" s="78" t="s">
        <v>154</v>
      </c>
      <c r="C77" s="78" t="s">
        <v>153</v>
      </c>
      <c r="D77" s="90">
        <v>600</v>
      </c>
      <c r="E77" s="92">
        <f>D77-(D77*0.2)</f>
        <v>480</v>
      </c>
    </row>
    <row r="78" spans="1:5" x14ac:dyDescent="0.3">
      <c r="C78" s="80"/>
      <c r="D78" s="80"/>
      <c r="E78" s="6"/>
    </row>
    <row r="79" spans="1:5" x14ac:dyDescent="0.3">
      <c r="C79" s="80"/>
      <c r="D79" s="80"/>
      <c r="E79" s="6"/>
    </row>
    <row r="80" spans="1:5" x14ac:dyDescent="0.3">
      <c r="C80" s="80"/>
      <c r="D80" s="80"/>
      <c r="E80" s="6"/>
    </row>
    <row r="81" spans="3:5" x14ac:dyDescent="0.3">
      <c r="C81" s="80"/>
      <c r="D81" s="80"/>
      <c r="E81" s="6"/>
    </row>
    <row r="82" spans="3:5" x14ac:dyDescent="0.3">
      <c r="C82" s="80"/>
      <c r="D82" s="80"/>
      <c r="E82" s="6"/>
    </row>
    <row r="83" spans="3:5" x14ac:dyDescent="0.3">
      <c r="C83" s="80"/>
      <c r="D83" s="80"/>
      <c r="E83" s="6"/>
    </row>
    <row r="84" spans="3:5" x14ac:dyDescent="0.3">
      <c r="C84" s="80"/>
      <c r="D84" s="80"/>
      <c r="E84" s="6"/>
    </row>
    <row r="85" spans="3:5" x14ac:dyDescent="0.3">
      <c r="C85" s="80"/>
      <c r="D85" s="80"/>
      <c r="E85" s="6"/>
    </row>
    <row r="86" spans="3:5" x14ac:dyDescent="0.3">
      <c r="C86" s="80"/>
      <c r="D86" s="80"/>
      <c r="E86" s="6"/>
    </row>
  </sheetData>
  <pageMargins left="0.7" right="0.7" top="0.75" bottom="0.75" header="0.3" footer="0.3"/>
  <pageSetup paperSize="256" scale="63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18"/>
  <sheetViews>
    <sheetView workbookViewId="0">
      <selection activeCell="H26" sqref="H26"/>
    </sheetView>
  </sheetViews>
  <sheetFormatPr defaultRowHeight="14.4" x14ac:dyDescent="0.3"/>
  <cols>
    <col min="2" max="2" width="9.109375" customWidth="1"/>
    <col min="3" max="3" width="8" bestFit="1" customWidth="1"/>
    <col min="4" max="4" width="14.88671875" bestFit="1" customWidth="1"/>
    <col min="5" max="5" width="13.88671875" customWidth="1"/>
    <col min="6" max="6" width="15.5546875" bestFit="1" customWidth="1"/>
    <col min="7" max="7" width="14.88671875" bestFit="1" customWidth="1"/>
    <col min="8" max="8" width="13.88671875" customWidth="1"/>
    <col min="9" max="9" width="15.5546875" bestFit="1" customWidth="1"/>
    <col min="10" max="10" width="14.88671875" bestFit="1" customWidth="1"/>
    <col min="11" max="11" width="13.88671875" customWidth="1"/>
    <col min="12" max="12" width="15.5546875" bestFit="1" customWidth="1"/>
  </cols>
  <sheetData>
    <row r="4" spans="1:13" x14ac:dyDescent="0.3">
      <c r="A4" s="85"/>
      <c r="B4" s="85"/>
      <c r="C4" s="85"/>
    </row>
    <row r="5" spans="1:13" ht="15" thickBot="1" x14ac:dyDescent="0.35">
      <c r="A5" s="85"/>
      <c r="B5" s="85"/>
      <c r="C5" s="85"/>
    </row>
    <row r="6" spans="1:13" ht="21.6" thickBot="1" x14ac:dyDescent="0.45">
      <c r="A6" s="85"/>
      <c r="B6" s="87"/>
      <c r="C6" s="86"/>
      <c r="D6" s="122" t="s">
        <v>68</v>
      </c>
      <c r="E6" s="123"/>
      <c r="F6" s="124"/>
      <c r="G6" s="125" t="s">
        <v>69</v>
      </c>
      <c r="H6" s="126"/>
      <c r="I6" s="127"/>
      <c r="J6" s="113" t="s">
        <v>70</v>
      </c>
      <c r="K6" s="114"/>
      <c r="L6" s="115"/>
      <c r="M6" s="10"/>
    </row>
    <row r="7" spans="1:13" ht="16.5" customHeight="1" thickBot="1" x14ac:dyDescent="0.35">
      <c r="B7" s="83"/>
      <c r="C7" s="82"/>
      <c r="D7" s="100" t="s">
        <v>136</v>
      </c>
      <c r="E7" s="50" t="s">
        <v>135</v>
      </c>
      <c r="F7" s="51" t="s">
        <v>72</v>
      </c>
      <c r="G7" s="52" t="s">
        <v>136</v>
      </c>
      <c r="H7" s="53" t="s">
        <v>135</v>
      </c>
      <c r="I7" s="54" t="s">
        <v>72</v>
      </c>
      <c r="J7" s="55" t="s">
        <v>136</v>
      </c>
      <c r="K7" s="56" t="s">
        <v>135</v>
      </c>
      <c r="L7" s="57" t="s">
        <v>72</v>
      </c>
      <c r="M7" s="10"/>
    </row>
    <row r="8" spans="1:13" ht="16.5" customHeight="1" thickBot="1" x14ac:dyDescent="0.35">
      <c r="B8" s="81" t="s">
        <v>71</v>
      </c>
      <c r="C8" s="84" t="s">
        <v>73</v>
      </c>
      <c r="D8" s="41">
        <v>200</v>
      </c>
      <c r="E8" s="42">
        <f>D8-(D8*20%)</f>
        <v>160</v>
      </c>
      <c r="F8" s="43" t="s">
        <v>74</v>
      </c>
      <c r="G8" s="44">
        <v>320</v>
      </c>
      <c r="H8" s="45">
        <f t="shared" ref="H8:H18" si="0">G8-(G8*20%)</f>
        <v>256</v>
      </c>
      <c r="I8" s="46" t="s">
        <v>75</v>
      </c>
      <c r="J8" s="47">
        <v>440</v>
      </c>
      <c r="K8" s="48">
        <f t="shared" ref="K8:K18" si="1">J8-(J8*20%)</f>
        <v>352</v>
      </c>
      <c r="L8" s="49" t="s">
        <v>76</v>
      </c>
      <c r="M8" s="10"/>
    </row>
    <row r="9" spans="1:13" ht="15.6" x14ac:dyDescent="0.3">
      <c r="B9" s="116" t="s">
        <v>78</v>
      </c>
      <c r="C9" s="68" t="s">
        <v>73</v>
      </c>
      <c r="D9" s="69">
        <v>520</v>
      </c>
      <c r="E9" s="70">
        <f t="shared" ref="E9:E18" si="2">D9-(D9*20%)</f>
        <v>416</v>
      </c>
      <c r="F9" s="71" t="s">
        <v>79</v>
      </c>
      <c r="G9" s="72">
        <v>800</v>
      </c>
      <c r="H9" s="73">
        <f t="shared" si="0"/>
        <v>640</v>
      </c>
      <c r="I9" s="74" t="s">
        <v>80</v>
      </c>
      <c r="J9" s="75">
        <v>1160</v>
      </c>
      <c r="K9" s="76">
        <f t="shared" si="1"/>
        <v>928</v>
      </c>
      <c r="L9" s="77" t="s">
        <v>81</v>
      </c>
      <c r="M9" s="10"/>
    </row>
    <row r="10" spans="1:13" ht="16.2" thickBot="1" x14ac:dyDescent="0.35">
      <c r="B10" s="117"/>
      <c r="C10" s="11" t="s">
        <v>77</v>
      </c>
      <c r="D10" s="12">
        <v>600</v>
      </c>
      <c r="E10" s="28">
        <f t="shared" si="2"/>
        <v>480</v>
      </c>
      <c r="F10" s="13" t="s">
        <v>82</v>
      </c>
      <c r="G10" s="14">
        <v>1000</v>
      </c>
      <c r="H10" s="29">
        <f t="shared" si="0"/>
        <v>800</v>
      </c>
      <c r="I10" s="15" t="s">
        <v>83</v>
      </c>
      <c r="J10" s="16">
        <v>1450</v>
      </c>
      <c r="K10" s="30">
        <f t="shared" si="1"/>
        <v>1160</v>
      </c>
      <c r="L10" s="17" t="s">
        <v>84</v>
      </c>
      <c r="M10" s="10"/>
    </row>
    <row r="11" spans="1:13" ht="15.6" x14ac:dyDescent="0.3">
      <c r="B11" s="118" t="s">
        <v>85</v>
      </c>
      <c r="C11" s="31" t="s">
        <v>73</v>
      </c>
      <c r="D11" s="32">
        <v>520</v>
      </c>
      <c r="E11" s="33">
        <f t="shared" si="2"/>
        <v>416</v>
      </c>
      <c r="F11" s="34" t="s">
        <v>86</v>
      </c>
      <c r="G11" s="35">
        <v>800</v>
      </c>
      <c r="H11" s="36">
        <f t="shared" si="0"/>
        <v>640</v>
      </c>
      <c r="I11" s="37" t="s">
        <v>87</v>
      </c>
      <c r="J11" s="38">
        <v>1160</v>
      </c>
      <c r="K11" s="39">
        <f t="shared" si="1"/>
        <v>928</v>
      </c>
      <c r="L11" s="40" t="s">
        <v>88</v>
      </c>
      <c r="M11" s="10"/>
    </row>
    <row r="12" spans="1:13" ht="16.2" thickBot="1" x14ac:dyDescent="0.35">
      <c r="B12" s="119"/>
      <c r="C12" s="58" t="s">
        <v>77</v>
      </c>
      <c r="D12" s="59">
        <v>650</v>
      </c>
      <c r="E12" s="60">
        <f t="shared" si="2"/>
        <v>520</v>
      </c>
      <c r="F12" s="61" t="s">
        <v>89</v>
      </c>
      <c r="G12" s="62">
        <v>1000</v>
      </c>
      <c r="H12" s="63">
        <f t="shared" si="0"/>
        <v>800</v>
      </c>
      <c r="I12" s="64" t="s">
        <v>90</v>
      </c>
      <c r="J12" s="65">
        <v>1450</v>
      </c>
      <c r="K12" s="66">
        <f t="shared" si="1"/>
        <v>1160</v>
      </c>
      <c r="L12" s="67" t="s">
        <v>91</v>
      </c>
      <c r="M12" s="10"/>
    </row>
    <row r="13" spans="1:13" ht="15.6" x14ac:dyDescent="0.3">
      <c r="B13" s="120" t="s">
        <v>92</v>
      </c>
      <c r="C13" s="68" t="s">
        <v>73</v>
      </c>
      <c r="D13" s="69">
        <v>1695</v>
      </c>
      <c r="E13" s="70">
        <f t="shared" si="2"/>
        <v>1356</v>
      </c>
      <c r="F13" s="71" t="s">
        <v>93</v>
      </c>
      <c r="G13" s="72">
        <v>2000</v>
      </c>
      <c r="H13" s="73">
        <f t="shared" si="0"/>
        <v>1600</v>
      </c>
      <c r="I13" s="74" t="s">
        <v>94</v>
      </c>
      <c r="J13" s="75">
        <v>2400</v>
      </c>
      <c r="K13" s="76">
        <f t="shared" si="1"/>
        <v>1920</v>
      </c>
      <c r="L13" s="77" t="s">
        <v>95</v>
      </c>
      <c r="M13" s="10"/>
    </row>
    <row r="14" spans="1:13" ht="16.2" thickBot="1" x14ac:dyDescent="0.35">
      <c r="B14" s="121"/>
      <c r="C14" s="11" t="s">
        <v>77</v>
      </c>
      <c r="D14" s="12">
        <v>2095</v>
      </c>
      <c r="E14" s="28">
        <f t="shared" si="2"/>
        <v>1676</v>
      </c>
      <c r="F14" s="13" t="s">
        <v>96</v>
      </c>
      <c r="G14" s="14">
        <v>2600</v>
      </c>
      <c r="H14" s="29">
        <f t="shared" si="0"/>
        <v>2080</v>
      </c>
      <c r="I14" s="15" t="s">
        <v>97</v>
      </c>
      <c r="J14" s="16">
        <v>3000</v>
      </c>
      <c r="K14" s="30">
        <f t="shared" si="1"/>
        <v>2400</v>
      </c>
      <c r="L14" s="17" t="s">
        <v>98</v>
      </c>
      <c r="M14" s="10"/>
    </row>
    <row r="15" spans="1:13" ht="15.6" x14ac:dyDescent="0.3">
      <c r="B15" s="120" t="s">
        <v>123</v>
      </c>
      <c r="C15" s="68" t="s">
        <v>73</v>
      </c>
      <c r="D15" s="69">
        <v>240</v>
      </c>
      <c r="E15" s="70">
        <f t="shared" si="2"/>
        <v>192</v>
      </c>
      <c r="F15" s="71" t="s">
        <v>124</v>
      </c>
      <c r="G15" s="72">
        <v>384</v>
      </c>
      <c r="H15" s="73">
        <f t="shared" si="0"/>
        <v>307.2</v>
      </c>
      <c r="I15" s="74" t="s">
        <v>125</v>
      </c>
      <c r="J15" s="75">
        <v>528</v>
      </c>
      <c r="K15" s="76">
        <f t="shared" si="1"/>
        <v>422.4</v>
      </c>
      <c r="L15" s="77" t="s">
        <v>126</v>
      </c>
    </row>
    <row r="16" spans="1:13" ht="16.2" thickBot="1" x14ac:dyDescent="0.35">
      <c r="B16" s="121"/>
      <c r="C16" s="11" t="s">
        <v>77</v>
      </c>
      <c r="D16" s="59">
        <v>300</v>
      </c>
      <c r="E16" s="60">
        <f t="shared" si="2"/>
        <v>240</v>
      </c>
      <c r="F16" s="61" t="s">
        <v>127</v>
      </c>
      <c r="G16" s="62">
        <v>480</v>
      </c>
      <c r="H16" s="63">
        <f t="shared" si="0"/>
        <v>384</v>
      </c>
      <c r="I16" s="64" t="s">
        <v>128</v>
      </c>
      <c r="J16" s="65">
        <v>660</v>
      </c>
      <c r="K16" s="66">
        <f t="shared" si="1"/>
        <v>528</v>
      </c>
      <c r="L16" s="67" t="s">
        <v>129</v>
      </c>
    </row>
    <row r="17" spans="2:12" ht="15.6" x14ac:dyDescent="0.3">
      <c r="B17" s="120" t="s">
        <v>167</v>
      </c>
      <c r="C17" s="68" t="s">
        <v>73</v>
      </c>
      <c r="D17" s="104">
        <v>1760</v>
      </c>
      <c r="E17" s="101">
        <f t="shared" si="2"/>
        <v>1408</v>
      </c>
      <c r="F17" s="105" t="s">
        <v>158</v>
      </c>
      <c r="G17" s="107">
        <v>2240</v>
      </c>
      <c r="H17" s="102">
        <f t="shared" si="0"/>
        <v>1792</v>
      </c>
      <c r="I17" s="108" t="s">
        <v>159</v>
      </c>
      <c r="J17" s="110">
        <v>2560</v>
      </c>
      <c r="K17" s="103">
        <f t="shared" si="1"/>
        <v>2048</v>
      </c>
      <c r="L17" s="111" t="s">
        <v>160</v>
      </c>
    </row>
    <row r="18" spans="2:12" ht="16.2" thickBot="1" x14ac:dyDescent="0.35">
      <c r="B18" s="121"/>
      <c r="C18" s="11" t="s">
        <v>77</v>
      </c>
      <c r="D18" s="12">
        <v>2200</v>
      </c>
      <c r="E18" s="106">
        <f t="shared" si="2"/>
        <v>1760</v>
      </c>
      <c r="F18" s="13" t="s">
        <v>155</v>
      </c>
      <c r="G18" s="14">
        <v>2800</v>
      </c>
      <c r="H18" s="109">
        <f t="shared" si="0"/>
        <v>2240</v>
      </c>
      <c r="I18" s="15" t="s">
        <v>156</v>
      </c>
      <c r="J18" s="16">
        <v>3200</v>
      </c>
      <c r="K18" s="112">
        <f t="shared" si="1"/>
        <v>2560</v>
      </c>
      <c r="L18" s="17" t="s">
        <v>157</v>
      </c>
    </row>
  </sheetData>
  <mergeCells count="8">
    <mergeCell ref="J6:L6"/>
    <mergeCell ref="B9:B10"/>
    <mergeCell ref="B11:B12"/>
    <mergeCell ref="B17:B18"/>
    <mergeCell ref="B15:B16"/>
    <mergeCell ref="B13:B14"/>
    <mergeCell ref="D6:F6"/>
    <mergeCell ref="G6:I6"/>
  </mergeCells>
  <pageMargins left="0.7" right="0.7" top="0.75" bottom="0.75" header="0.3" footer="0.3"/>
  <pageSetup paperSize="25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D19" sqref="D19"/>
    </sheetView>
  </sheetViews>
  <sheetFormatPr defaultRowHeight="14.4" x14ac:dyDescent="0.3"/>
  <cols>
    <col min="2" max="2" width="16" bestFit="1" customWidth="1"/>
    <col min="3" max="3" width="15" bestFit="1" customWidth="1"/>
    <col min="4" max="4" width="21" bestFit="1" customWidth="1"/>
  </cols>
  <sheetData>
    <row r="1" spans="1:9" x14ac:dyDescent="0.3">
      <c r="A1" s="19"/>
      <c r="B1" s="5"/>
      <c r="C1" s="19"/>
      <c r="D1" s="19"/>
      <c r="E1" s="19"/>
      <c r="F1" s="19"/>
      <c r="G1" s="19"/>
      <c r="H1" s="19"/>
      <c r="I1" s="19"/>
    </row>
    <row r="2" spans="1:9" x14ac:dyDescent="0.3">
      <c r="A2" s="19"/>
      <c r="B2" s="25" t="s">
        <v>168</v>
      </c>
      <c r="C2" s="96" t="s">
        <v>169</v>
      </c>
      <c r="D2" s="96" t="s">
        <v>170</v>
      </c>
      <c r="E2" s="98" t="s">
        <v>172</v>
      </c>
      <c r="F2" s="19"/>
      <c r="G2" s="19"/>
      <c r="H2" s="19"/>
      <c r="I2" s="19"/>
    </row>
    <row r="3" spans="1:9" x14ac:dyDescent="0.3">
      <c r="A3" s="98" t="s">
        <v>71</v>
      </c>
      <c r="B3" s="99">
        <v>21.63</v>
      </c>
      <c r="C3" s="93">
        <v>30</v>
      </c>
      <c r="D3" s="94">
        <f>B3/C3</f>
        <v>0.72099999999999997</v>
      </c>
      <c r="E3" s="93" t="s">
        <v>171</v>
      </c>
      <c r="F3" s="19"/>
      <c r="G3" s="19"/>
      <c r="H3" s="19"/>
      <c r="I3" s="19"/>
    </row>
    <row r="4" spans="1:9" x14ac:dyDescent="0.3">
      <c r="A4" s="98" t="s">
        <v>123</v>
      </c>
      <c r="B4" s="99">
        <v>32.96</v>
      </c>
      <c r="C4" s="93">
        <v>50</v>
      </c>
      <c r="D4" s="94">
        <f t="shared" ref="D4:D7" si="0">B4/C4</f>
        <v>0.65920000000000001</v>
      </c>
      <c r="E4" s="97">
        <v>-8.5714285714285604E-2</v>
      </c>
      <c r="F4" s="19"/>
      <c r="G4" s="19"/>
      <c r="H4" s="19"/>
      <c r="I4" s="19"/>
    </row>
    <row r="5" spans="1:9" x14ac:dyDescent="0.3">
      <c r="A5" s="98" t="s">
        <v>78</v>
      </c>
      <c r="B5" s="99">
        <v>45.32</v>
      </c>
      <c r="C5" s="93">
        <v>80</v>
      </c>
      <c r="D5" s="94">
        <f t="shared" si="0"/>
        <v>0.5665</v>
      </c>
      <c r="E5" s="97">
        <v>-0.214285714285714</v>
      </c>
      <c r="F5" s="19"/>
      <c r="G5" s="19"/>
      <c r="H5" s="19"/>
      <c r="I5" s="19"/>
    </row>
    <row r="6" spans="1:9" x14ac:dyDescent="0.3">
      <c r="A6" s="98" t="s">
        <v>92</v>
      </c>
      <c r="B6" s="99">
        <v>132.87</v>
      </c>
      <c r="C6" s="95">
        <v>300</v>
      </c>
      <c r="D6" s="94">
        <f t="shared" si="0"/>
        <v>0.44290000000000002</v>
      </c>
      <c r="E6" s="97">
        <v>-0.38571428571428601</v>
      </c>
      <c r="F6" s="19"/>
      <c r="G6" s="19"/>
      <c r="H6" s="19"/>
      <c r="I6" s="19"/>
    </row>
    <row r="7" spans="1:9" x14ac:dyDescent="0.3">
      <c r="A7" s="98" t="s">
        <v>167</v>
      </c>
      <c r="B7" s="99">
        <v>212.59</v>
      </c>
      <c r="C7" s="95">
        <v>480</v>
      </c>
      <c r="D7" s="94">
        <f t="shared" si="0"/>
        <v>0.44289583333333332</v>
      </c>
      <c r="E7" s="97">
        <v>-0.38572006472491899</v>
      </c>
      <c r="F7" s="19"/>
      <c r="G7" s="19"/>
      <c r="H7" s="19"/>
      <c r="I7" s="19"/>
    </row>
    <row r="8" spans="1:9" x14ac:dyDescent="0.3">
      <c r="A8" s="19"/>
      <c r="B8" s="5"/>
      <c r="C8" s="19"/>
      <c r="D8" s="19"/>
      <c r="E8" s="19"/>
      <c r="F8" s="19"/>
      <c r="G8" s="19"/>
      <c r="H8" s="19"/>
      <c r="I8" s="19"/>
    </row>
    <row r="9" spans="1:9" x14ac:dyDescent="0.3">
      <c r="A9" s="19"/>
      <c r="B9" s="5"/>
      <c r="C9" s="19"/>
      <c r="D9" s="19"/>
      <c r="E9" s="19"/>
      <c r="F9" s="19"/>
      <c r="G9" s="19"/>
      <c r="H9" s="19"/>
      <c r="I9" s="19"/>
    </row>
    <row r="10" spans="1:9" ht="15.75" customHeight="1" x14ac:dyDescent="0.3">
      <c r="A10" s="19"/>
      <c r="B10" s="5"/>
      <c r="C10" s="19"/>
      <c r="D10" s="19"/>
      <c r="E10" s="19"/>
      <c r="F10" s="19"/>
      <c r="G10" s="19"/>
      <c r="H10" s="19"/>
      <c r="I10" s="19"/>
    </row>
    <row r="11" spans="1:9" ht="16.5" customHeight="1" x14ac:dyDescent="0.3">
      <c r="A11" s="19"/>
      <c r="B11" s="5"/>
      <c r="C11" s="19"/>
      <c r="D11" s="19"/>
      <c r="E11" s="19"/>
      <c r="F11" s="19"/>
      <c r="G11" s="19"/>
      <c r="H11" s="19"/>
      <c r="I11" s="19"/>
    </row>
    <row r="12" spans="1:9" x14ac:dyDescent="0.3">
      <c r="A12" s="19"/>
      <c r="B12" s="5"/>
      <c r="C12" s="19"/>
      <c r="D12" s="19"/>
      <c r="E12" s="19"/>
      <c r="F12" s="19"/>
      <c r="G12" s="19"/>
      <c r="H12" s="19"/>
      <c r="I12" s="19"/>
    </row>
    <row r="13" spans="1:9" x14ac:dyDescent="0.3">
      <c r="A13" s="19"/>
      <c r="B13" s="5"/>
      <c r="C13" s="19"/>
      <c r="D13" s="19"/>
      <c r="E13" s="19"/>
      <c r="F13" s="19"/>
      <c r="G13" s="19"/>
      <c r="H13" s="19"/>
      <c r="I13" s="19"/>
    </row>
    <row r="14" spans="1:9" x14ac:dyDescent="0.3">
      <c r="A14" s="19"/>
      <c r="B14" s="5"/>
      <c r="C14" s="19"/>
      <c r="D14" s="19"/>
      <c r="E14" s="19"/>
      <c r="F14" s="19"/>
      <c r="G14" s="19"/>
      <c r="H14" s="19"/>
      <c r="I14" s="19"/>
    </row>
    <row r="15" spans="1:9" x14ac:dyDescent="0.3">
      <c r="A15" s="19"/>
      <c r="B15" s="5"/>
      <c r="C15" s="19"/>
      <c r="D15" s="19"/>
      <c r="E15" s="19"/>
      <c r="F15" s="19"/>
      <c r="G15" s="19"/>
      <c r="H15" s="19"/>
      <c r="I15" s="19"/>
    </row>
    <row r="16" spans="1:9" x14ac:dyDescent="0.3">
      <c r="A16" s="19"/>
      <c r="B16" s="5"/>
      <c r="C16" s="19"/>
      <c r="D16" s="19"/>
      <c r="E16" s="19"/>
      <c r="F16" s="19"/>
      <c r="G16" s="19"/>
      <c r="H16" s="19"/>
      <c r="I16" s="19"/>
    </row>
    <row r="17" spans="1:9" x14ac:dyDescent="0.3">
      <c r="A17" s="19"/>
      <c r="B17" s="5"/>
      <c r="C17" s="19"/>
      <c r="D17" s="19"/>
      <c r="E17" s="19"/>
      <c r="F17" s="19"/>
      <c r="G17" s="19"/>
      <c r="H17" s="19"/>
      <c r="I17" s="19"/>
    </row>
    <row r="18" spans="1:9" x14ac:dyDescent="0.3">
      <c r="A18" s="19"/>
      <c r="B18" s="5"/>
      <c r="C18" s="19"/>
      <c r="D18" s="19"/>
      <c r="E18" s="19"/>
      <c r="F18" s="19"/>
      <c r="G18" s="19"/>
      <c r="H18" s="19"/>
      <c r="I18" s="19"/>
    </row>
    <row r="19" spans="1:9" x14ac:dyDescent="0.3">
      <c r="A19" s="19"/>
      <c r="B19" s="5"/>
      <c r="C19" s="19"/>
      <c r="D19" s="19"/>
      <c r="E19" s="19"/>
      <c r="F19" s="19"/>
      <c r="G19" s="19"/>
      <c r="H19" s="19"/>
      <c r="I19" s="19"/>
    </row>
    <row r="20" spans="1:9" x14ac:dyDescent="0.3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3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3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3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3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3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3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3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3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3">
      <c r="A31" s="19"/>
      <c r="B31" s="19"/>
      <c r="C31" s="19"/>
      <c r="D31" s="19"/>
      <c r="E31" s="19"/>
      <c r="F31" s="19"/>
      <c r="G31" s="19"/>
      <c r="H31" s="19"/>
      <c r="I31" s="19"/>
    </row>
    <row r="32" spans="1:9" x14ac:dyDescent="0.3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3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3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3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3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3">
      <c r="A37" s="19"/>
      <c r="B37" s="19"/>
      <c r="C37" s="19"/>
      <c r="D37" s="19"/>
      <c r="E37" s="19"/>
      <c r="F37" s="19"/>
      <c r="G37" s="19"/>
      <c r="H37" s="19"/>
      <c r="I37" s="1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Hardware</vt:lpstr>
      <vt:lpstr>Gwarancje</vt:lpstr>
      <vt:lpstr>Tusz per ml.</vt:lpstr>
    </vt:vector>
  </TitlesOfParts>
  <Company>Epson EMEA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Moch, Grzegorz</dc:creator>
  <cp:lastModifiedBy>mareko</cp:lastModifiedBy>
  <cp:lastPrinted>2023-02-01T10:44:44Z</cp:lastPrinted>
  <dcterms:created xsi:type="dcterms:W3CDTF">2013-09-25T11:01:22Z</dcterms:created>
  <dcterms:modified xsi:type="dcterms:W3CDTF">2024-06-10T11:58:49Z</dcterms:modified>
</cp:coreProperties>
</file>