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35" windowWidth="20400" windowHeight="7170"/>
  </bookViews>
  <sheets>
    <sheet name="bonus" sheetId="1" r:id="rId1"/>
    <sheet name="licznik rabatów" sheetId="3" r:id="rId2"/>
  </sheets>
  <calcPr calcId="125725"/>
</workbook>
</file>

<file path=xl/calcChain.xml><?xml version="1.0" encoding="utf-8"?>
<calcChain xmlns="http://schemas.openxmlformats.org/spreadsheetml/2006/main">
  <c r="C15" i="3"/>
  <c r="C8"/>
  <c r="C17" l="1"/>
  <c r="C20" s="1"/>
  <c r="C11"/>
  <c r="D11"/>
  <c r="F21" i="1"/>
  <c r="D21" s="1"/>
  <c r="F14"/>
  <c r="G14"/>
  <c r="H14"/>
  <c r="F13"/>
  <c r="G13"/>
  <c r="H13"/>
  <c r="F12"/>
  <c r="G12"/>
  <c r="H12"/>
  <c r="F11"/>
  <c r="G11"/>
  <c r="H11"/>
  <c r="F10"/>
  <c r="G10"/>
  <c r="H10"/>
  <c r="E10"/>
  <c r="C20"/>
  <c r="E21"/>
  <c r="C21" l="1"/>
  <c r="C22" s="1"/>
  <c r="D20"/>
  <c r="E20" s="1"/>
  <c r="F20" s="1"/>
  <c r="F22" s="1"/>
  <c r="F23" s="1"/>
  <c r="D22" l="1"/>
  <c r="D23" s="1"/>
  <c r="E22"/>
  <c r="E23" s="1"/>
  <c r="E13"/>
  <c r="E11" l="1"/>
  <c r="E14"/>
  <c r="E12"/>
  <c r="D24" l="1"/>
  <c r="C23"/>
  <c r="C24" s="1"/>
  <c r="F24"/>
  <c r="E24"/>
</calcChain>
</file>

<file path=xl/sharedStrings.xml><?xml version="1.0" encoding="utf-8"?>
<sst xmlns="http://schemas.openxmlformats.org/spreadsheetml/2006/main" count="48" uniqueCount="45">
  <si>
    <t>Etisoft Kraków</t>
  </si>
  <si>
    <t>W&gt;P1*K/4</t>
  </si>
  <si>
    <t>W&gt;P2*K/4</t>
  </si>
  <si>
    <t>W&gt;P3*K/4</t>
  </si>
  <si>
    <t>W&gt;P4*K/4</t>
  </si>
  <si>
    <t>W&gt;P5*K/4</t>
  </si>
  <si>
    <t>P1=</t>
  </si>
  <si>
    <t>P2=</t>
  </si>
  <si>
    <t>P3=</t>
  </si>
  <si>
    <t>P4=</t>
  </si>
  <si>
    <t>Bonus</t>
  </si>
  <si>
    <t>P5=</t>
  </si>
  <si>
    <t>K-kwartał</t>
  </si>
  <si>
    <t>Obrót na etykietach foliowych w 2012</t>
  </si>
  <si>
    <t>W-kwotowy wzrost obrotu</t>
  </si>
  <si>
    <t xml:space="preserve">A-obrót za rok 2012 </t>
  </si>
  <si>
    <t xml:space="preserve">O-obrót od poczatku roku 2013(podsumowanie na koniec kwartału) </t>
  </si>
  <si>
    <t>W=O-(K*A/4)</t>
  </si>
  <si>
    <t>B- bonus za sprzedaż w kwartale</t>
  </si>
  <si>
    <t>Wzrost obrotu (W)</t>
  </si>
  <si>
    <t>Bonus (B)</t>
  </si>
  <si>
    <t>Wartość bonusu (PLN)</t>
  </si>
  <si>
    <t>Warunek</t>
  </si>
  <si>
    <t>Roczne progi wzrostu obrotu</t>
  </si>
  <si>
    <t>Kwartalne progi wzrostu obrotu</t>
  </si>
  <si>
    <t>Obrót na etykietach foliowych w 2012 (A)</t>
  </si>
  <si>
    <t>Obrót od poczatku roku (O)</t>
  </si>
  <si>
    <t>Numer kwartału</t>
  </si>
  <si>
    <t>Lp</t>
  </si>
  <si>
    <t xml:space="preserve">Obrót w danym kwartale 2013 na etykietach foliowych </t>
  </si>
  <si>
    <t>Uwaga! Wpisujemy wartości tylko w szarych polach. Obót dotyczy tylko etykiet foliowych</t>
  </si>
  <si>
    <t>Cena enduser Hermes</t>
  </si>
  <si>
    <t xml:space="preserve">Rabat wg progów rabatowych od ceny wg wariantów </t>
  </si>
  <si>
    <t>Ilość wg wariantów</t>
  </si>
  <si>
    <t>Cena enduser wg wariantów</t>
  </si>
  <si>
    <t>Cena z rabatem wg wariantów</t>
  </si>
  <si>
    <t>Rabat od ceny enduser  hermes (do zestawu rabatowego od ilości)</t>
  </si>
  <si>
    <t>euro/1000</t>
  </si>
  <si>
    <t>euro</t>
  </si>
  <si>
    <t>tyś szt.</t>
  </si>
  <si>
    <t>Sugerowany rabat wg zasad</t>
  </si>
  <si>
    <t>papier</t>
  </si>
  <si>
    <t>folia</t>
  </si>
  <si>
    <t>Sprawdzenie</t>
  </si>
  <si>
    <t>Wartość wg wariantów</t>
  </si>
</sst>
</file>

<file path=xl/styles.xml><?xml version="1.0" encoding="utf-8"?>
<styleSheet xmlns="http://schemas.openxmlformats.org/spreadsheetml/2006/main">
  <numFmts count="1">
    <numFmt numFmtId="164" formatCode="0.000%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2" fillId="4" borderId="1" xfId="0" applyNumberFormat="1" applyFont="1" applyFill="1" applyBorder="1" applyAlignment="1">
      <alignment horizont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9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9" fontId="1" fillId="3" borderId="0" xfId="0" applyNumberFormat="1" applyFont="1" applyFill="1" applyAlignment="1">
      <alignment horizontal="center" vertical="center" wrapText="1"/>
    </xf>
    <xf numFmtId="0" fontId="2" fillId="4" borderId="0" xfId="0" applyFont="1" applyFill="1"/>
    <xf numFmtId="3" fontId="2" fillId="4" borderId="0" xfId="0" applyNumberFormat="1" applyFont="1" applyFill="1"/>
    <xf numFmtId="3" fontId="2" fillId="4" borderId="1" xfId="0" applyNumberFormat="1" applyFont="1" applyFill="1" applyBorder="1" applyAlignment="1">
      <alignment horizontal="center"/>
    </xf>
    <xf numFmtId="3" fontId="2" fillId="4" borderId="0" xfId="0" applyNumberFormat="1" applyFont="1" applyFill="1" applyAlignment="1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9" fontId="2" fillId="4" borderId="1" xfId="0" applyNumberFormat="1" applyFont="1" applyFill="1" applyBorder="1" applyAlignment="1">
      <alignment horizontal="center"/>
    </xf>
    <xf numFmtId="0" fontId="3" fillId="4" borderId="0" xfId="0" applyFont="1" applyFill="1"/>
    <xf numFmtId="10" fontId="2" fillId="4" borderId="0" xfId="0" applyNumberFormat="1" applyFont="1" applyFill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0" fontId="2" fillId="4" borderId="0" xfId="0" applyFont="1" applyFill="1" applyAlignment="1">
      <alignment wrapText="1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4" fillId="4" borderId="0" xfId="0" applyFont="1" applyFill="1"/>
    <xf numFmtId="4" fontId="4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K27"/>
  <sheetViews>
    <sheetView tabSelected="1" zoomScaleNormal="100" workbookViewId="0">
      <selection activeCell="F7" sqref="F7"/>
    </sheetView>
  </sheetViews>
  <sheetFormatPr defaultRowHeight="12.75"/>
  <cols>
    <col min="1" max="1" width="3.625" style="10" customWidth="1"/>
    <col min="2" max="2" width="20.75" style="10" customWidth="1"/>
    <col min="3" max="3" width="10.25" style="11" customWidth="1"/>
    <col min="4" max="4" width="9.875" style="11" customWidth="1"/>
    <col min="5" max="5" width="9.25" style="10" bestFit="1" customWidth="1"/>
    <col min="6" max="6" width="9.375" style="11" customWidth="1"/>
    <col min="7" max="7" width="8.375" style="10" customWidth="1"/>
    <col min="8" max="8" width="8.875" style="11" customWidth="1"/>
    <col min="9" max="9" width="8.875" style="10" bestFit="1" customWidth="1"/>
    <col min="10" max="10" width="8.5" style="10" bestFit="1" customWidth="1"/>
    <col min="11" max="16384" width="9" style="10"/>
  </cols>
  <sheetData>
    <row r="1" spans="1:11">
      <c r="F1" s="10"/>
      <c r="G1" s="11"/>
      <c r="H1" s="10"/>
      <c r="I1" s="11"/>
    </row>
    <row r="2" spans="1:11">
      <c r="B2" s="11" t="s">
        <v>15</v>
      </c>
    </row>
    <row r="3" spans="1:11">
      <c r="B3" s="11" t="s">
        <v>16</v>
      </c>
    </row>
    <row r="4" spans="1:11">
      <c r="B4" s="11" t="s">
        <v>14</v>
      </c>
    </row>
    <row r="5" spans="1:11">
      <c r="B5" s="11" t="s">
        <v>18</v>
      </c>
    </row>
    <row r="6" spans="1:11">
      <c r="B6" s="11" t="s">
        <v>12</v>
      </c>
    </row>
    <row r="8" spans="1:11" ht="14.25" customHeight="1">
      <c r="A8" s="12" t="s">
        <v>17</v>
      </c>
      <c r="B8" s="12"/>
      <c r="C8" s="12"/>
      <c r="D8" s="12"/>
      <c r="E8" s="12" t="s">
        <v>24</v>
      </c>
      <c r="F8" s="12"/>
      <c r="G8" s="12"/>
      <c r="H8" s="12"/>
      <c r="I8" s="13"/>
    </row>
    <row r="9" spans="1:11">
      <c r="A9" s="14" t="s">
        <v>28</v>
      </c>
      <c r="B9" s="15" t="s">
        <v>23</v>
      </c>
      <c r="C9" s="15" t="s">
        <v>22</v>
      </c>
      <c r="D9" s="16" t="s">
        <v>10</v>
      </c>
      <c r="E9" s="17">
        <v>1</v>
      </c>
      <c r="F9" s="17">
        <v>2</v>
      </c>
      <c r="G9" s="17">
        <v>3</v>
      </c>
      <c r="H9" s="17">
        <v>4</v>
      </c>
      <c r="K9" s="11"/>
    </row>
    <row r="10" spans="1:11">
      <c r="A10" s="18" t="s">
        <v>6</v>
      </c>
      <c r="B10" s="17">
        <v>50000</v>
      </c>
      <c r="C10" s="17" t="s">
        <v>1</v>
      </c>
      <c r="D10" s="19">
        <v>0.01</v>
      </c>
      <c r="E10" s="17">
        <f>$B$10*E$9/4</f>
        <v>12500</v>
      </c>
      <c r="F10" s="17">
        <f>$B$10*F$9/4</f>
        <v>25000</v>
      </c>
      <c r="G10" s="17">
        <f>$B$10*G$9/4</f>
        <v>37500</v>
      </c>
      <c r="H10" s="17">
        <f>$B$10*H$9/4</f>
        <v>50000</v>
      </c>
      <c r="K10" s="11"/>
    </row>
    <row r="11" spans="1:11">
      <c r="A11" s="18" t="s">
        <v>7</v>
      </c>
      <c r="B11" s="17">
        <v>75000</v>
      </c>
      <c r="C11" s="17" t="s">
        <v>2</v>
      </c>
      <c r="D11" s="19">
        <v>0.02</v>
      </c>
      <c r="E11" s="17">
        <f>$B$11*E$9/4</f>
        <v>18750</v>
      </c>
      <c r="F11" s="17">
        <f>$B$11*F$9/4</f>
        <v>37500</v>
      </c>
      <c r="G11" s="17">
        <f>$B$11*G$9/4</f>
        <v>56250</v>
      </c>
      <c r="H11" s="17">
        <f>$B$11*H$9/4</f>
        <v>75000</v>
      </c>
      <c r="K11" s="11"/>
    </row>
    <row r="12" spans="1:11">
      <c r="A12" s="18" t="s">
        <v>8</v>
      </c>
      <c r="B12" s="17">
        <v>100000</v>
      </c>
      <c r="C12" s="17" t="s">
        <v>3</v>
      </c>
      <c r="D12" s="19">
        <v>0.03</v>
      </c>
      <c r="E12" s="17">
        <f>$B$12*E$9/4</f>
        <v>25000</v>
      </c>
      <c r="F12" s="17">
        <f>$B$12*F$9/4</f>
        <v>50000</v>
      </c>
      <c r="G12" s="17">
        <f>$B$12*G$9/4</f>
        <v>75000</v>
      </c>
      <c r="H12" s="17">
        <f>$B$12*H$9/4</f>
        <v>100000</v>
      </c>
      <c r="K12" s="11"/>
    </row>
    <row r="13" spans="1:11">
      <c r="A13" s="18" t="s">
        <v>9</v>
      </c>
      <c r="B13" s="17">
        <v>125000</v>
      </c>
      <c r="C13" s="17" t="s">
        <v>4</v>
      </c>
      <c r="D13" s="19">
        <v>0.04</v>
      </c>
      <c r="E13" s="17">
        <f>$B$13*E$9/4</f>
        <v>31250</v>
      </c>
      <c r="F13" s="17">
        <f>$B$13*F$9/4</f>
        <v>62500</v>
      </c>
      <c r="G13" s="17">
        <f>$B$13*G$9/4</f>
        <v>93750</v>
      </c>
      <c r="H13" s="17">
        <f>$B$13*H$9/4</f>
        <v>125000</v>
      </c>
      <c r="K13" s="11"/>
    </row>
    <row r="14" spans="1:11">
      <c r="A14" s="18" t="s">
        <v>11</v>
      </c>
      <c r="B14" s="17">
        <v>150000</v>
      </c>
      <c r="C14" s="17" t="s">
        <v>5</v>
      </c>
      <c r="D14" s="19">
        <v>0.05</v>
      </c>
      <c r="E14" s="17">
        <f>$B$14*E$9/4</f>
        <v>37500</v>
      </c>
      <c r="F14" s="17">
        <f>$B$14*F$9/4</f>
        <v>75000</v>
      </c>
      <c r="G14" s="17">
        <f>$B$14*G$9/4</f>
        <v>112500</v>
      </c>
      <c r="H14" s="17">
        <f>$B$14*H$9/4</f>
        <v>150000</v>
      </c>
      <c r="K14" s="11"/>
    </row>
    <row r="16" spans="1:11">
      <c r="B16" s="20" t="s">
        <v>0</v>
      </c>
      <c r="C16" s="11" t="s">
        <v>13</v>
      </c>
      <c r="F16" s="29">
        <v>608265</v>
      </c>
    </row>
    <row r="17" spans="2:8">
      <c r="G17" s="11"/>
      <c r="H17" s="21"/>
    </row>
    <row r="18" spans="2:8">
      <c r="B18" s="22" t="s">
        <v>27</v>
      </c>
      <c r="C18" s="17">
        <v>1</v>
      </c>
      <c r="D18" s="23">
        <v>2</v>
      </c>
      <c r="E18" s="17">
        <v>3</v>
      </c>
      <c r="F18" s="23">
        <v>4</v>
      </c>
      <c r="H18" s="10"/>
    </row>
    <row r="19" spans="2:8" ht="26.25" customHeight="1">
      <c r="B19" s="22" t="s">
        <v>29</v>
      </c>
      <c r="C19" s="30">
        <v>0</v>
      </c>
      <c r="D19" s="30">
        <v>0</v>
      </c>
      <c r="E19" s="30">
        <v>0</v>
      </c>
      <c r="F19" s="30">
        <v>0</v>
      </c>
      <c r="H19" s="10"/>
    </row>
    <row r="20" spans="2:8" ht="26.25" customHeight="1">
      <c r="B20" s="22" t="s">
        <v>26</v>
      </c>
      <c r="C20" s="24">
        <f>C19</f>
        <v>0</v>
      </c>
      <c r="D20" s="24">
        <f>C20+D19</f>
        <v>0</v>
      </c>
      <c r="E20" s="24">
        <f>D20+E19</f>
        <v>0</v>
      </c>
      <c r="F20" s="24">
        <f>E20+F19</f>
        <v>0</v>
      </c>
      <c r="H20" s="10"/>
    </row>
    <row r="21" spans="2:8" s="25" customFormat="1" ht="26.25" customHeight="1">
      <c r="B21" s="22" t="s">
        <v>25</v>
      </c>
      <c r="C21" s="1">
        <f>F21*C18/4</f>
        <v>152066.25</v>
      </c>
      <c r="D21" s="1">
        <f>F21*D18/4</f>
        <v>304132.5</v>
      </c>
      <c r="E21" s="1">
        <f>F21*E18/4</f>
        <v>456198.75</v>
      </c>
      <c r="F21" s="1">
        <f>F16</f>
        <v>608265</v>
      </c>
    </row>
    <row r="22" spans="2:8" ht="26.25" customHeight="1">
      <c r="B22" s="22" t="s">
        <v>19</v>
      </c>
      <c r="C22" s="24">
        <f>C20-C21</f>
        <v>-152066.25</v>
      </c>
      <c r="D22" s="24">
        <f>D20-D21</f>
        <v>-304132.5</v>
      </c>
      <c r="E22" s="24">
        <f>E20-E21</f>
        <v>-456198.75</v>
      </c>
      <c r="F22" s="24">
        <f>F20-F21</f>
        <v>-608265</v>
      </c>
      <c r="H22" s="10"/>
    </row>
    <row r="23" spans="2:8" ht="26.25" customHeight="1">
      <c r="B23" s="22" t="s">
        <v>20</v>
      </c>
      <c r="C23" s="26">
        <f>IF(C22&gt;$E$14,$D$14,IF(C22&gt;$E$13,$D$13:$D$13,IF(C22&gt;$E$12,$D$12,IF(C22&gt;$E$11,$D$11,IF(C22&gt;$E$10,$D$10,0)))))</f>
        <v>0</v>
      </c>
      <c r="D23" s="26">
        <f>IF(D22&gt;$F$14,$D$14,IF(D22&gt;$F$13,$D$13:$D$13,IF(D22&gt;$F$12,$D$12,IF(D22&gt;$F$11,$D$11,IF(D22&gt;$F$10,$D$10,0)))))</f>
        <v>0</v>
      </c>
      <c r="E23" s="26">
        <f>IF(E22&gt;$G$14,$D$14,IF(E22&gt;$G$13,$D$13,IF(E22&gt;$G$12,$D$12,IF(E22&gt;$G$11,$D$11,IF(E22&gt;$G$10,$D$10,0)))))</f>
        <v>0</v>
      </c>
      <c r="F23" s="26">
        <f>IF(F22&gt;$H$14,$D$14,IF(F22&gt;$H$13,$D$13,IF(F22&gt;$H$12,$D$12,IF(F22&gt;$H$11,$D$11,IF(F22&gt;$H$10,$D$10,0)))))</f>
        <v>0</v>
      </c>
    </row>
    <row r="24" spans="2:8" ht="26.25" customHeight="1">
      <c r="B24" s="22" t="s">
        <v>21</v>
      </c>
      <c r="C24" s="27">
        <f>C23*C19</f>
        <v>0</v>
      </c>
      <c r="D24" s="27">
        <f t="shared" ref="D24:F24" si="0">D23*D19</f>
        <v>0</v>
      </c>
      <c r="E24" s="27">
        <f t="shared" si="0"/>
        <v>0</v>
      </c>
      <c r="F24" s="27">
        <f t="shared" si="0"/>
        <v>0</v>
      </c>
      <c r="G24" s="11"/>
    </row>
    <row r="25" spans="2:8">
      <c r="B25" s="25"/>
    </row>
    <row r="26" spans="2:8">
      <c r="B26" s="25"/>
    </row>
    <row r="27" spans="2:8">
      <c r="B27" s="28" t="s">
        <v>30</v>
      </c>
    </row>
  </sheetData>
  <mergeCells count="2">
    <mergeCell ref="E8:H8"/>
    <mergeCell ref="A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B2:D20"/>
  <sheetViews>
    <sheetView workbookViewId="0">
      <selection activeCell="C14" sqref="C14"/>
    </sheetView>
  </sheetViews>
  <sheetFormatPr defaultRowHeight="15"/>
  <cols>
    <col min="1" max="1" width="9" style="2"/>
    <col min="2" max="2" width="27.5" style="2" bestFit="1" customWidth="1"/>
    <col min="3" max="3" width="9" style="2"/>
    <col min="4" max="5" width="10.125" style="2" bestFit="1" customWidth="1"/>
    <col min="6" max="16384" width="9" style="2"/>
  </cols>
  <sheetData>
    <row r="2" spans="2:4" ht="30" customHeight="1">
      <c r="B2" s="2" t="s">
        <v>31</v>
      </c>
      <c r="C2" s="8">
        <v>11.52</v>
      </c>
      <c r="D2" s="4" t="s">
        <v>37</v>
      </c>
    </row>
    <row r="3" spans="2:4" ht="7.5" customHeight="1">
      <c r="C3" s="3"/>
      <c r="D3" s="4"/>
    </row>
    <row r="4" spans="2:4" ht="30" customHeight="1">
      <c r="B4" s="2" t="s">
        <v>34</v>
      </c>
      <c r="C4" s="8">
        <v>13.59</v>
      </c>
      <c r="D4" s="4" t="s">
        <v>37</v>
      </c>
    </row>
    <row r="5" spans="2:4" ht="7.5" customHeight="1">
      <c r="C5" s="3"/>
      <c r="D5" s="4"/>
    </row>
    <row r="6" spans="2:4" ht="30" customHeight="1">
      <c r="B6" s="2" t="s">
        <v>33</v>
      </c>
      <c r="C6" s="8">
        <v>20</v>
      </c>
      <c r="D6" s="4" t="s">
        <v>39</v>
      </c>
    </row>
    <row r="7" spans="2:4" ht="7.5" customHeight="1">
      <c r="C7" s="3"/>
      <c r="D7" s="4"/>
    </row>
    <row r="8" spans="2:4" ht="30" customHeight="1">
      <c r="B8" s="2" t="s">
        <v>44</v>
      </c>
      <c r="C8" s="3">
        <f>C6*C4</f>
        <v>271.8</v>
      </c>
      <c r="D8" s="4" t="s">
        <v>38</v>
      </c>
    </row>
    <row r="9" spans="2:4" ht="6" customHeight="1">
      <c r="C9" s="3"/>
      <c r="D9" s="4"/>
    </row>
    <row r="10" spans="2:4" ht="16.5" customHeight="1">
      <c r="C10" s="3" t="s">
        <v>42</v>
      </c>
      <c r="D10" s="3" t="s">
        <v>41</v>
      </c>
    </row>
    <row r="11" spans="2:4" ht="21.75" customHeight="1">
      <c r="B11" s="2" t="s">
        <v>40</v>
      </c>
      <c r="C11" s="5">
        <f>IF(C8&gt;200,0.35,0.15)</f>
        <v>0.35</v>
      </c>
      <c r="D11" s="5">
        <f>IF(C8&gt;200,0.4,0.15)</f>
        <v>0.4</v>
      </c>
    </row>
    <row r="12" spans="2:4" ht="10.5" customHeight="1">
      <c r="C12" s="5"/>
      <c r="D12" s="5"/>
    </row>
    <row r="13" spans="2:4" ht="30">
      <c r="B13" s="2" t="s">
        <v>32</v>
      </c>
      <c r="C13" s="9">
        <v>0.4</v>
      </c>
      <c r="D13" s="5"/>
    </row>
    <row r="14" spans="2:4" ht="6.75" customHeight="1">
      <c r="C14" s="5"/>
      <c r="D14" s="3"/>
    </row>
    <row r="15" spans="2:4" ht="30" customHeight="1">
      <c r="B15" s="2" t="s">
        <v>35</v>
      </c>
      <c r="C15" s="6">
        <f>C4*(1-C13)</f>
        <v>8.1539999999999999</v>
      </c>
      <c r="D15" s="3" t="s">
        <v>37</v>
      </c>
    </row>
    <row r="16" spans="2:4" ht="6.75" customHeight="1">
      <c r="C16" s="3"/>
      <c r="D16" s="3"/>
    </row>
    <row r="17" spans="2:4" ht="30" customHeight="1">
      <c r="B17" s="2" t="s">
        <v>36</v>
      </c>
      <c r="C17" s="7">
        <f>ROUNDUP((C2-C15)/C2,4)</f>
        <v>0.29220000000000002</v>
      </c>
      <c r="D17" s="3"/>
    </row>
    <row r="18" spans="2:4">
      <c r="C18" s="3"/>
      <c r="D18" s="3"/>
    </row>
    <row r="19" spans="2:4">
      <c r="C19" s="3"/>
      <c r="D19" s="3"/>
    </row>
    <row r="20" spans="2:4">
      <c r="B20" s="2" t="s">
        <v>43</v>
      </c>
      <c r="C20" s="6">
        <f>C2*(1-C17)</f>
        <v>8.1538559999999993</v>
      </c>
      <c r="D20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bonus</vt:lpstr>
      <vt:lpstr>licznik rabatów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awolny</dc:creator>
  <cp:lastModifiedBy>awolny</cp:lastModifiedBy>
  <cp:lastPrinted>2013-01-30T15:14:21Z</cp:lastPrinted>
  <dcterms:created xsi:type="dcterms:W3CDTF">2013-01-17T08:38:04Z</dcterms:created>
  <dcterms:modified xsi:type="dcterms:W3CDTF">2013-02-01T08:50:25Z</dcterms:modified>
</cp:coreProperties>
</file>