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2022" sheetId="5" r:id="rId1"/>
    <sheet name="2021" sheetId="1" r:id="rId2"/>
    <sheet name="2020" sheetId="2" r:id="rId3"/>
    <sheet name="2019" sheetId="3" r:id="rId4"/>
    <sheet name="dodatek funkcyjny" sheetId="4" r:id="rId5"/>
    <sheet name="Arkusz1" sheetId="6" r:id="rId6"/>
  </sheets>
  <calcPr calcId="145621"/>
</workbook>
</file>

<file path=xl/calcChain.xml><?xml version="1.0" encoding="utf-8"?>
<calcChain xmlns="http://schemas.openxmlformats.org/spreadsheetml/2006/main">
  <c r="D39" i="5" l="1"/>
  <c r="F39" i="5"/>
  <c r="D25" i="1" l="1"/>
  <c r="F25" i="1" s="1"/>
  <c r="E25" i="1"/>
  <c r="E25" i="5"/>
  <c r="E39" i="5" s="1"/>
  <c r="D25" i="5"/>
  <c r="F25" i="5" l="1"/>
  <c r="E32" i="5"/>
  <c r="F32" i="5" s="1"/>
  <c r="E31" i="5"/>
  <c r="F31" i="5" s="1"/>
  <c r="E30" i="5"/>
  <c r="F30" i="5" s="1"/>
  <c r="E33" i="5"/>
  <c r="F33" i="5" s="1"/>
  <c r="D39" i="3"/>
  <c r="D39" i="2"/>
  <c r="D39" i="1"/>
  <c r="E25" i="3" l="1"/>
  <c r="E32" i="3" s="1"/>
  <c r="F32" i="3" s="1"/>
  <c r="D25" i="3"/>
  <c r="E33" i="3" l="1"/>
  <c r="F33" i="3" s="1"/>
  <c r="E30" i="3"/>
  <c r="F30" i="3" s="1"/>
  <c r="E31" i="3"/>
  <c r="F31" i="3" s="1"/>
  <c r="E39" i="3"/>
  <c r="F39" i="3" s="1"/>
  <c r="F25" i="3"/>
  <c r="E39" i="1"/>
  <c r="F39" i="1" s="1"/>
  <c r="E25" i="2"/>
  <c r="D25" i="2"/>
  <c r="E32" i="2" l="1"/>
  <c r="F32" i="2" s="1"/>
  <c r="E31" i="2"/>
  <c r="F31" i="2" s="1"/>
  <c r="E30" i="2"/>
  <c r="F30" i="2" s="1"/>
  <c r="F25" i="2"/>
  <c r="E39" i="2"/>
  <c r="F39" i="2" s="1"/>
  <c r="E33" i="2"/>
  <c r="F33" i="2" s="1"/>
  <c r="E32" i="1"/>
  <c r="F32" i="1" s="1"/>
  <c r="E31" i="1"/>
  <c r="F31" i="1" s="1"/>
  <c r="E30" i="1"/>
  <c r="F30" i="1" s="1"/>
  <c r="E33" i="1"/>
  <c r="F33" i="1" s="1"/>
</calcChain>
</file>

<file path=xl/comments1.xml><?xml version="1.0" encoding="utf-8"?>
<comments xmlns="http://schemas.openxmlformats.org/spreadsheetml/2006/main">
  <authors>
    <author>Katarzyna O.</author>
  </authors>
  <commentList>
    <comment ref="G3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Na rok 2023 utrzymany dodatek funkcyjny w wysokości 1000,00 brutto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D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01.07.2022</t>
        </r>
      </text>
    </comment>
  </commentList>
</comments>
</file>

<file path=xl/sharedStrings.xml><?xml version="1.0" encoding="utf-8"?>
<sst xmlns="http://schemas.openxmlformats.org/spreadsheetml/2006/main" count="476" uniqueCount="76">
  <si>
    <t>Symbol</t>
  </si>
  <si>
    <t>Nazwa</t>
  </si>
  <si>
    <t>Miejscowość</t>
  </si>
  <si>
    <t>Netto</t>
  </si>
  <si>
    <t>Zysk</t>
  </si>
  <si>
    <t>Marża</t>
  </si>
  <si>
    <t>RCKIK OPOL</t>
  </si>
  <si>
    <t>Opole</t>
  </si>
  <si>
    <t>RCKIK RZE</t>
  </si>
  <si>
    <t>Rzeszów</t>
  </si>
  <si>
    <t>RCKIK SŁUP</t>
  </si>
  <si>
    <t>Słupsk</t>
  </si>
  <si>
    <t>RCKIK WAŁB</t>
  </si>
  <si>
    <t>Wałbrzych</t>
  </si>
  <si>
    <t>RCKIK ZGOR</t>
  </si>
  <si>
    <t>Zielona Góra</t>
  </si>
  <si>
    <t>RCKIK RACI</t>
  </si>
  <si>
    <t>Racibórz</t>
  </si>
  <si>
    <t>RCKIK RADO</t>
  </si>
  <si>
    <t>Radom</t>
  </si>
  <si>
    <t>RCKIK LODZ</t>
  </si>
  <si>
    <t>Łódź</t>
  </si>
  <si>
    <t>RCKIK</t>
  </si>
  <si>
    <t>Kraków</t>
  </si>
  <si>
    <t>RCKIK BIAŁ</t>
  </si>
  <si>
    <t>Białystok</t>
  </si>
  <si>
    <t>RCKIK KALI</t>
  </si>
  <si>
    <t>Kalisz</t>
  </si>
  <si>
    <t>RCKIK GDA</t>
  </si>
  <si>
    <t>Gdańsk</t>
  </si>
  <si>
    <t>RCKIK KIEL</t>
  </si>
  <si>
    <t>Kielce</t>
  </si>
  <si>
    <t>RCKIK LUBL</t>
  </si>
  <si>
    <t>Lublin</t>
  </si>
  <si>
    <t>WCKIK</t>
  </si>
  <si>
    <t>Warszawa</t>
  </si>
  <si>
    <t>RCKIK POZ</t>
  </si>
  <si>
    <t>Poznań</t>
  </si>
  <si>
    <t>RCKIK KATO</t>
  </si>
  <si>
    <t>Katowice</t>
  </si>
  <si>
    <t>RCKIK OLSZ</t>
  </si>
  <si>
    <t>Olsztyn</t>
  </si>
  <si>
    <t>RCKIK BYDG</t>
  </si>
  <si>
    <t>Bydgoszcz</t>
  </si>
  <si>
    <t>RCKIK WROC</t>
  </si>
  <si>
    <t>Wrocław</t>
  </si>
  <si>
    <t>RCKIK WAR</t>
  </si>
  <si>
    <t>RCKIK SZCZ</t>
  </si>
  <si>
    <t>Szczecin</t>
  </si>
  <si>
    <t>roczna</t>
  </si>
  <si>
    <t>mc</t>
  </si>
  <si>
    <t>poniżej</t>
  </si>
  <si>
    <t>w przedziale</t>
  </si>
  <si>
    <t>20,01% do 25,00%</t>
  </si>
  <si>
    <t>wskaźnik</t>
  </si>
  <si>
    <t>25,01% do 30,00%</t>
  </si>
  <si>
    <t>powyżej</t>
  </si>
  <si>
    <t>dodatek funkcyjny zł brutto/mc</t>
  </si>
  <si>
    <t>Symulacja wysokości dodatku funkcyjnego za obsługę klientów z grupy RCKIK w zależności od wygernerowanej marży w roku ubiegłym oraz poziomu % marży</t>
  </si>
  <si>
    <t>rok obowiązywania</t>
  </si>
  <si>
    <t>kwota stała brutto zł</t>
  </si>
  <si>
    <t xml:space="preserve">marża </t>
  </si>
  <si>
    <t>marża</t>
  </si>
  <si>
    <t>Wariant I</t>
  </si>
  <si>
    <t>Wariant II</t>
  </si>
  <si>
    <t>wskaźnik % obliczany wg wzoru:</t>
  </si>
  <si>
    <t>(M/4-4)%</t>
  </si>
  <si>
    <t>gdzie M - wysokość % marży</t>
  </si>
  <si>
    <t>wskaźnik %</t>
  </si>
  <si>
    <t>po zakokrągleniu do pełnych 100zł</t>
  </si>
  <si>
    <t>Uwaga dotyczy obu wariantów:</t>
  </si>
  <si>
    <t>Zapis w załączniku do umowy o pracę regulującym wypłatę dodatku funkcyjnego, związanego z prowadzeniem grupy Klientów RCKIK,</t>
  </si>
  <si>
    <t xml:space="preserve">że minimalna wskaźnik procentowy, służący do wyliczenia stałej kwoty (rocznej podzielonej na 12 miesięcy i zaokrąglonej do 100zł) dodatku funkcyjnego </t>
  </si>
  <si>
    <t>obowiązującego w danym roku, wynosi 1% a maksymalny 6%</t>
  </si>
  <si>
    <t>KS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</si>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</sst>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4" fontId="0" fillId="0" borderId="0" xfId="0" applyNumberFormat="1"/>
    <xf numFmtId="2" fontId="0" fillId="0" borderId="0" xfId="0" applyNumberFormat="1"/>
    <xf numFmtId="4" fontId="1" fillId="0" borderId="0" xfId="0" applyNumberFormat="1" applyFont="1"/>
    <xf numFmtId="0" fontId="1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9" fontId="4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6" fillId="0" borderId="0" xfId="0" applyFont="1" applyAlignment="1">
      <alignment horizontal="right"/>
    </xf>
    <xf numFmtId="9" fontId="6" fillId="0" borderId="0" xfId="0" applyNumberFormat="1" applyFont="1"/>
    <xf numFmtId="10" fontId="6" fillId="0" borderId="0" xfId="0" applyNumberFormat="1" applyFont="1" applyAlignment="1">
      <alignment horizontal="left"/>
    </xf>
    <xf numFmtId="10" fontId="0" fillId="0" borderId="0" xfId="1" applyNumberFormat="1" applyFont="1"/>
    <xf numFmtId="10" fontId="6" fillId="0" borderId="0" xfId="1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2" fontId="1" fillId="0" borderId="0" xfId="0" applyNumberFormat="1" applyFont="1"/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/>
    <xf numFmtId="0" fontId="4" fillId="0" borderId="0" xfId="0" applyFont="1"/>
    <xf numFmtId="2" fontId="4" fillId="0" borderId="0" xfId="0" applyNumberFormat="1" applyFont="1"/>
    <xf numFmtId="2" fontId="6" fillId="2" borderId="0" xfId="0" applyNumberFormat="1" applyFont="1" applyFill="1"/>
    <xf numFmtId="0" fontId="1" fillId="2" borderId="0" xfId="0" applyFont="1" applyFill="1"/>
    <xf numFmtId="4" fontId="0" fillId="0" borderId="0" xfId="0" applyNumberFormat="1" applyFont="1"/>
    <xf numFmtId="4" fontId="1" fillId="0" borderId="0" xfId="0" applyNumberFormat="1" applyFont="1" applyFill="1" applyBorder="1"/>
    <xf numFmtId="4" fontId="5" fillId="0" borderId="0" xfId="0" applyNumberFormat="1" applyFont="1" applyFill="1" applyBorder="1"/>
    <xf numFmtId="4" fontId="6" fillId="0" borderId="0" xfId="0" applyNumberFormat="1" applyFont="1" applyFill="1" applyBorder="1"/>
    <xf numFmtId="0" fontId="0" fillId="0" borderId="0" xfId="0" applyFill="1"/>
    <xf numFmtId="0" fontId="7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9"/>
  <sheetViews>
    <sheetView tabSelected="1" topLeftCell="A16" workbookViewId="0">
      <selection activeCell="B44" sqref="B44"/>
    </sheetView>
  </sheetViews>
  <sheetFormatPr defaultRowHeight="14.4" x14ac:dyDescent="0.3"/>
  <cols>
    <col min="1" max="1" width="15.33203125" customWidth="1"/>
    <col min="2" max="2" width="16" customWidth="1"/>
    <col min="3" max="3" width="17.6640625" customWidth="1"/>
    <col min="4" max="4" width="12.6640625" customWidth="1"/>
    <col min="5" max="5" width="11.88671875" customWidth="1"/>
    <col min="6" max="6" width="9.88671875" customWidth="1"/>
    <col min="7" max="7" width="33.33203125" customWidth="1"/>
  </cols>
  <sheetData>
    <row r="1" spans="1:6" x14ac:dyDescent="0.3">
      <c r="A1" s="22">
        <v>2022</v>
      </c>
    </row>
    <row r="2" spans="1:6" s="4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 t="s">
        <v>22</v>
      </c>
      <c r="B3" t="s">
        <v>22</v>
      </c>
      <c r="C3" t="s">
        <v>23</v>
      </c>
      <c r="D3" s="31">
        <v>19715.96</v>
      </c>
      <c r="E3">
        <v>8355.73</v>
      </c>
      <c r="F3">
        <v>42.380499999999998</v>
      </c>
    </row>
    <row r="4" spans="1:6" x14ac:dyDescent="0.3">
      <c r="A4" t="s">
        <v>24</v>
      </c>
      <c r="B4" t="s">
        <v>24</v>
      </c>
      <c r="C4" t="s">
        <v>25</v>
      </c>
      <c r="D4" s="31">
        <v>44647.9</v>
      </c>
      <c r="E4">
        <v>9294.0355</v>
      </c>
      <c r="F4">
        <v>20.816199999999998</v>
      </c>
    </row>
    <row r="5" spans="1:6" x14ac:dyDescent="0.3">
      <c r="A5" t="s">
        <v>42</v>
      </c>
      <c r="B5" t="s">
        <v>42</v>
      </c>
      <c r="C5" t="s">
        <v>43</v>
      </c>
      <c r="D5" s="31">
        <v>124592.25</v>
      </c>
      <c r="E5">
        <v>27862.026000000002</v>
      </c>
      <c r="F5">
        <v>22.362500000000001</v>
      </c>
    </row>
    <row r="6" spans="1:6" x14ac:dyDescent="0.3">
      <c r="A6" t="s">
        <v>28</v>
      </c>
      <c r="B6" t="s">
        <v>28</v>
      </c>
      <c r="C6" t="s">
        <v>29</v>
      </c>
      <c r="D6" s="31">
        <v>34390.94</v>
      </c>
      <c r="E6">
        <v>5418.6115</v>
      </c>
      <c r="F6">
        <v>15.7559</v>
      </c>
    </row>
    <row r="7" spans="1:6" x14ac:dyDescent="0.3">
      <c r="A7" t="s">
        <v>26</v>
      </c>
      <c r="B7" t="s">
        <v>26</v>
      </c>
      <c r="C7" t="s">
        <v>27</v>
      </c>
      <c r="D7" s="31">
        <v>27184.63</v>
      </c>
      <c r="E7">
        <v>10100.982099999999</v>
      </c>
      <c r="F7">
        <v>37.1569</v>
      </c>
    </row>
    <row r="8" spans="1:6" x14ac:dyDescent="0.3">
      <c r="A8" t="s">
        <v>38</v>
      </c>
      <c r="B8" t="s">
        <v>38</v>
      </c>
      <c r="C8" t="s">
        <v>39</v>
      </c>
      <c r="D8" s="31">
        <v>57768</v>
      </c>
      <c r="E8">
        <v>20175.152999999998</v>
      </c>
      <c r="F8">
        <v>34.924399999999999</v>
      </c>
    </row>
    <row r="9" spans="1:6" x14ac:dyDescent="0.3">
      <c r="A9" t="s">
        <v>30</v>
      </c>
      <c r="B9" t="s">
        <v>30</v>
      </c>
      <c r="C9" t="s">
        <v>31</v>
      </c>
      <c r="D9" s="31">
        <v>24493.9</v>
      </c>
      <c r="E9">
        <v>4408.2470999999996</v>
      </c>
      <c r="F9">
        <v>17.997299999999999</v>
      </c>
    </row>
    <row r="10" spans="1:6" x14ac:dyDescent="0.3">
      <c r="A10" t="s">
        <v>20</v>
      </c>
      <c r="B10" t="s">
        <v>20</v>
      </c>
      <c r="C10" t="s">
        <v>21</v>
      </c>
      <c r="D10" s="31">
        <v>40092.239999999998</v>
      </c>
      <c r="E10">
        <v>3451.9247999999998</v>
      </c>
      <c r="F10">
        <v>8.6098999999999997</v>
      </c>
    </row>
    <row r="11" spans="1:6" x14ac:dyDescent="0.3">
      <c r="A11" t="s">
        <v>32</v>
      </c>
      <c r="B11" t="s">
        <v>32</v>
      </c>
      <c r="C11" t="s">
        <v>33</v>
      </c>
      <c r="D11" s="31">
        <v>53755</v>
      </c>
      <c r="E11">
        <v>13910.197</v>
      </c>
      <c r="F11">
        <v>25.876999999999999</v>
      </c>
    </row>
    <row r="12" spans="1:6" x14ac:dyDescent="0.3">
      <c r="A12" t="s">
        <v>40</v>
      </c>
      <c r="B12" t="s">
        <v>40</v>
      </c>
      <c r="C12" t="s">
        <v>41</v>
      </c>
      <c r="D12" s="31">
        <v>55230.93</v>
      </c>
      <c r="E12">
        <v>28401.782999999999</v>
      </c>
      <c r="F12">
        <v>51.4236</v>
      </c>
    </row>
    <row r="13" spans="1:6" x14ac:dyDescent="0.3">
      <c r="A13" t="s">
        <v>6</v>
      </c>
      <c r="B13" t="s">
        <v>6</v>
      </c>
      <c r="C13" t="s">
        <v>7</v>
      </c>
      <c r="D13" s="31">
        <v>21440.65</v>
      </c>
      <c r="E13">
        <v>4448.2128000000002</v>
      </c>
      <c r="F13">
        <v>20.746600000000001</v>
      </c>
    </row>
    <row r="14" spans="1:6" x14ac:dyDescent="0.3">
      <c r="A14" t="s">
        <v>36</v>
      </c>
      <c r="B14" t="s">
        <v>36</v>
      </c>
      <c r="C14" t="s">
        <v>37</v>
      </c>
      <c r="D14" s="31">
        <v>93557.02</v>
      </c>
      <c r="E14">
        <v>22768.579699999998</v>
      </c>
      <c r="F14">
        <v>24.336500000000001</v>
      </c>
    </row>
    <row r="15" spans="1:6" x14ac:dyDescent="0.3">
      <c r="A15" t="s">
        <v>16</v>
      </c>
      <c r="B15" t="s">
        <v>16</v>
      </c>
      <c r="C15" t="s">
        <v>17</v>
      </c>
      <c r="D15" s="31">
        <v>23560.7</v>
      </c>
      <c r="E15">
        <v>8607.9081000000006</v>
      </c>
      <c r="F15">
        <v>36.534999999999997</v>
      </c>
    </row>
    <row r="16" spans="1:6" x14ac:dyDescent="0.3">
      <c r="A16" t="s">
        <v>18</v>
      </c>
      <c r="B16" t="s">
        <v>18</v>
      </c>
      <c r="C16" t="s">
        <v>19</v>
      </c>
      <c r="D16" s="31">
        <v>21880.45</v>
      </c>
      <c r="E16">
        <v>5149.9663</v>
      </c>
      <c r="F16">
        <v>23.536799999999999</v>
      </c>
    </row>
    <row r="17" spans="1:7" x14ac:dyDescent="0.3">
      <c r="A17" t="s">
        <v>8</v>
      </c>
      <c r="B17" t="s">
        <v>8</v>
      </c>
      <c r="C17" t="s">
        <v>9</v>
      </c>
      <c r="D17" s="31">
        <v>41344.9</v>
      </c>
      <c r="E17">
        <v>6367.8244999999997</v>
      </c>
      <c r="F17">
        <v>15.4017</v>
      </c>
    </row>
    <row r="18" spans="1:7" x14ac:dyDescent="0.3">
      <c r="A18" t="s">
        <v>10</v>
      </c>
      <c r="B18" t="s">
        <v>10</v>
      </c>
      <c r="C18" t="s">
        <v>11</v>
      </c>
      <c r="D18" s="31">
        <v>10385.01</v>
      </c>
      <c r="E18">
        <v>3980.7613000000001</v>
      </c>
      <c r="F18">
        <v>38.331800000000001</v>
      </c>
    </row>
    <row r="19" spans="1:7" x14ac:dyDescent="0.3">
      <c r="A19" t="s">
        <v>47</v>
      </c>
      <c r="B19" t="s">
        <v>47</v>
      </c>
      <c r="C19" t="s">
        <v>48</v>
      </c>
      <c r="D19" s="31">
        <v>79814.100000000006</v>
      </c>
      <c r="E19">
        <v>39598.081299999998</v>
      </c>
      <c r="F19">
        <v>49.6128</v>
      </c>
    </row>
    <row r="20" spans="1:7" x14ac:dyDescent="0.3">
      <c r="A20" t="s">
        <v>12</v>
      </c>
      <c r="B20" t="s">
        <v>12</v>
      </c>
      <c r="C20" t="s">
        <v>13</v>
      </c>
      <c r="D20" s="31">
        <v>16214.82</v>
      </c>
      <c r="E20">
        <v>5223.4633999999996</v>
      </c>
      <c r="F20">
        <v>32.214100000000002</v>
      </c>
    </row>
    <row r="21" spans="1:7" x14ac:dyDescent="0.3">
      <c r="A21" t="s">
        <v>46</v>
      </c>
      <c r="B21" t="s">
        <v>46</v>
      </c>
      <c r="C21" t="s">
        <v>35</v>
      </c>
      <c r="D21" s="31">
        <v>124276.29</v>
      </c>
      <c r="E21">
        <v>36798.440399999999</v>
      </c>
      <c r="F21">
        <v>29.610099999999999</v>
      </c>
    </row>
    <row r="22" spans="1:7" x14ac:dyDescent="0.3">
      <c r="A22" t="s">
        <v>44</v>
      </c>
      <c r="B22" t="s">
        <v>44</v>
      </c>
      <c r="C22" t="s">
        <v>45</v>
      </c>
      <c r="D22" s="31">
        <v>133338.1</v>
      </c>
      <c r="E22">
        <v>41003.301800000001</v>
      </c>
      <c r="F22">
        <v>30.751300000000001</v>
      </c>
    </row>
    <row r="23" spans="1:7" x14ac:dyDescent="0.3">
      <c r="A23" t="s">
        <v>14</v>
      </c>
      <c r="B23" t="s">
        <v>14</v>
      </c>
      <c r="C23" t="s">
        <v>15</v>
      </c>
      <c r="D23" s="31">
        <v>34252.5</v>
      </c>
      <c r="E23">
        <v>14119.1265</v>
      </c>
      <c r="F23">
        <v>41.220700000000001</v>
      </c>
    </row>
    <row r="24" spans="1:7" x14ac:dyDescent="0.3">
      <c r="A24" t="s">
        <v>34</v>
      </c>
      <c r="B24" t="s">
        <v>34</v>
      </c>
      <c r="C24" t="s">
        <v>35</v>
      </c>
      <c r="D24" s="31">
        <v>25000</v>
      </c>
      <c r="E24">
        <v>9836.1352000000006</v>
      </c>
      <c r="F24">
        <v>39.344499999999996</v>
      </c>
    </row>
    <row r="25" spans="1:7" x14ac:dyDescent="0.3">
      <c r="D25" s="3">
        <f t="shared" ref="D25:E25" si="0">SUM(D3:D24)</f>
        <v>1106936.29</v>
      </c>
      <c r="E25" s="15">
        <f t="shared" si="0"/>
        <v>329280.49130000005</v>
      </c>
      <c r="F25" s="20">
        <f>E25/D25</f>
        <v>0.29747013832205288</v>
      </c>
      <c r="G25" s="30">
        <v>29.75</v>
      </c>
    </row>
    <row r="26" spans="1:7" x14ac:dyDescent="0.3">
      <c r="A26" s="27"/>
      <c r="B26" s="27"/>
      <c r="C26" s="27"/>
      <c r="D26" s="13"/>
      <c r="E26" s="13"/>
      <c r="F26" s="28"/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3292.8049130000004</v>
      </c>
      <c r="F30" s="1">
        <f>E30/12</f>
        <v>274.40040941666672</v>
      </c>
      <c r="G30" s="32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6585.6098260000008</v>
      </c>
      <c r="F31" s="1">
        <f>E31/12</f>
        <v>548.80081883333344</v>
      </c>
      <c r="G31" s="32">
        <v>500</v>
      </c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9878.4147390000016</v>
      </c>
      <c r="F32" s="13">
        <f>E32/12</f>
        <v>823.2012282500001</v>
      </c>
      <c r="G32" s="34">
        <v>800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13171.219652000002</v>
      </c>
      <c r="F33" s="15">
        <f>E33/12</f>
        <v>1097.6016376666669</v>
      </c>
      <c r="G33" s="33">
        <v>1100</v>
      </c>
    </row>
    <row r="34" spans="1:7" x14ac:dyDescent="0.3">
      <c r="G34" s="35"/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3.4375</v>
      </c>
      <c r="E39" s="25">
        <f>E25*D39%</f>
        <v>11319.016888437503</v>
      </c>
      <c r="F39" s="26">
        <f>E39/12</f>
        <v>943.25140736979199</v>
      </c>
      <c r="G39" s="29">
        <v>900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  <row r="45" spans="1:7" x14ac:dyDescent="0.3">
      <c r="D45" s="1"/>
      <c r="E45" s="1"/>
      <c r="F45" s="2"/>
    </row>
    <row r="46" spans="1:7" x14ac:dyDescent="0.3">
      <c r="D46" s="1"/>
      <c r="E46" s="1"/>
      <c r="F46" s="2"/>
    </row>
    <row r="47" spans="1:7" x14ac:dyDescent="0.3">
      <c r="D47" s="1"/>
      <c r="E47" s="1"/>
      <c r="F47" s="2"/>
    </row>
    <row r="48" spans="1:7" x14ac:dyDescent="0.3">
      <c r="D48" s="1"/>
      <c r="E48" s="1"/>
      <c r="F48" s="2"/>
    </row>
    <row r="49" spans="4:6" x14ac:dyDescent="0.3">
      <c r="D49" s="1"/>
      <c r="E49" s="1"/>
      <c r="F49" s="2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zoomScaleNormal="100" workbookViewId="0">
      <selection activeCell="G39" sqref="G39"/>
    </sheetView>
  </sheetViews>
  <sheetFormatPr defaultRowHeight="14.4" x14ac:dyDescent="0.3"/>
  <cols>
    <col min="1" max="1" width="16.5546875" customWidth="1"/>
    <col min="2" max="2" width="14.33203125" customWidth="1"/>
    <col min="3" max="3" width="17.44140625" customWidth="1"/>
    <col min="4" max="4" width="12.6640625" customWidth="1"/>
    <col min="5" max="5" width="12.5546875" customWidth="1"/>
    <col min="6" max="6" width="9.44140625" bestFit="1" customWidth="1"/>
    <col min="7" max="7" width="37.21875" customWidth="1"/>
  </cols>
  <sheetData>
    <row r="1" spans="1:6" x14ac:dyDescent="0.3">
      <c r="A1" s="22">
        <v>2021</v>
      </c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34</v>
      </c>
      <c r="B3" t="s">
        <v>34</v>
      </c>
      <c r="C3" t="s">
        <v>35</v>
      </c>
      <c r="D3" s="1">
        <v>23421</v>
      </c>
      <c r="E3" s="1">
        <v>12201.8439</v>
      </c>
      <c r="F3" s="2">
        <v>52.097799999999999</v>
      </c>
    </row>
    <row r="4" spans="1:6" x14ac:dyDescent="0.3">
      <c r="A4" t="s">
        <v>22</v>
      </c>
      <c r="B4" t="s">
        <v>22</v>
      </c>
      <c r="C4" t="s">
        <v>23</v>
      </c>
      <c r="D4" s="1">
        <v>31467.599999999999</v>
      </c>
      <c r="E4" s="1">
        <v>5774.223</v>
      </c>
      <c r="F4" s="2">
        <v>18.349699999999999</v>
      </c>
    </row>
    <row r="5" spans="1:6" x14ac:dyDescent="0.3">
      <c r="A5" t="s">
        <v>24</v>
      </c>
      <c r="B5" t="s">
        <v>24</v>
      </c>
      <c r="C5" t="s">
        <v>25</v>
      </c>
      <c r="D5" s="1">
        <v>32858</v>
      </c>
      <c r="E5" s="1">
        <v>7046.6774999999998</v>
      </c>
      <c r="F5" s="2">
        <v>21.445799999999998</v>
      </c>
    </row>
    <row r="6" spans="1:6" x14ac:dyDescent="0.3">
      <c r="A6" t="s">
        <v>42</v>
      </c>
      <c r="B6" t="s">
        <v>42</v>
      </c>
      <c r="C6" t="s">
        <v>43</v>
      </c>
      <c r="D6" s="1">
        <v>91331.199999999997</v>
      </c>
      <c r="E6" s="1">
        <v>18830.632399999999</v>
      </c>
      <c r="F6" s="2">
        <v>20.617899999999999</v>
      </c>
    </row>
    <row r="7" spans="1:6" x14ac:dyDescent="0.3">
      <c r="A7" t="s">
        <v>28</v>
      </c>
      <c r="B7" t="s">
        <v>28</v>
      </c>
      <c r="C7" t="s">
        <v>29</v>
      </c>
      <c r="D7" s="1">
        <v>29659.75</v>
      </c>
      <c r="E7" s="1">
        <v>8321.8405000000002</v>
      </c>
      <c r="F7" s="2">
        <v>28.057600000000001</v>
      </c>
    </row>
    <row r="8" spans="1:6" x14ac:dyDescent="0.3">
      <c r="A8" t="s">
        <v>26</v>
      </c>
      <c r="B8" t="s">
        <v>26</v>
      </c>
      <c r="C8" t="s">
        <v>27</v>
      </c>
      <c r="D8" s="1">
        <v>21247.200000000001</v>
      </c>
      <c r="E8" s="1">
        <v>7932.1064999999999</v>
      </c>
      <c r="F8" s="2">
        <v>37.3324</v>
      </c>
    </row>
    <row r="9" spans="1:6" x14ac:dyDescent="0.3">
      <c r="A9" t="s">
        <v>38</v>
      </c>
      <c r="B9" t="s">
        <v>38</v>
      </c>
      <c r="C9" t="s">
        <v>39</v>
      </c>
      <c r="D9" s="1">
        <v>34974.25</v>
      </c>
      <c r="E9" s="1">
        <v>15827.9931</v>
      </c>
      <c r="F9" s="2">
        <v>45.256100000000004</v>
      </c>
    </row>
    <row r="10" spans="1:6" x14ac:dyDescent="0.3">
      <c r="A10" t="s">
        <v>30</v>
      </c>
      <c r="B10" t="s">
        <v>30</v>
      </c>
      <c r="C10" t="s">
        <v>31</v>
      </c>
      <c r="D10" s="1">
        <v>24832.799999999999</v>
      </c>
      <c r="E10" s="1">
        <v>8575.0167999999994</v>
      </c>
      <c r="F10" s="2">
        <v>34.530999999999999</v>
      </c>
    </row>
    <row r="11" spans="1:6" x14ac:dyDescent="0.3">
      <c r="A11" t="s">
        <v>20</v>
      </c>
      <c r="B11" t="s">
        <v>20</v>
      </c>
      <c r="C11" t="s">
        <v>21</v>
      </c>
      <c r="D11" s="1">
        <v>34262.019999999997</v>
      </c>
      <c r="E11" s="1">
        <v>5580.3370000000004</v>
      </c>
      <c r="F11" s="2">
        <v>16.287199999999999</v>
      </c>
    </row>
    <row r="12" spans="1:6" x14ac:dyDescent="0.3">
      <c r="A12" t="s">
        <v>32</v>
      </c>
      <c r="B12" t="s">
        <v>32</v>
      </c>
      <c r="C12" t="s">
        <v>33</v>
      </c>
      <c r="D12" s="1">
        <v>45506.8</v>
      </c>
      <c r="E12" s="1">
        <v>11093.3737</v>
      </c>
      <c r="F12" s="2">
        <v>24.377300000000002</v>
      </c>
    </row>
    <row r="13" spans="1:6" x14ac:dyDescent="0.3">
      <c r="A13" t="s">
        <v>40</v>
      </c>
      <c r="B13" t="s">
        <v>40</v>
      </c>
      <c r="C13" t="s">
        <v>41</v>
      </c>
      <c r="D13" s="1">
        <v>76596.59</v>
      </c>
      <c r="E13" s="1">
        <v>18393.487400000002</v>
      </c>
      <c r="F13" s="2">
        <v>24.013400000000001</v>
      </c>
    </row>
    <row r="14" spans="1:6" x14ac:dyDescent="0.3">
      <c r="A14" t="s">
        <v>6</v>
      </c>
      <c r="B14" t="s">
        <v>6</v>
      </c>
      <c r="C14" t="s">
        <v>7</v>
      </c>
      <c r="D14" s="1">
        <v>9463.5</v>
      </c>
      <c r="E14" s="1">
        <v>1161.2897</v>
      </c>
      <c r="F14" s="2">
        <v>12.2712</v>
      </c>
    </row>
    <row r="15" spans="1:6" x14ac:dyDescent="0.3">
      <c r="A15" t="s">
        <v>36</v>
      </c>
      <c r="B15" t="s">
        <v>36</v>
      </c>
      <c r="C15" t="s">
        <v>37</v>
      </c>
      <c r="D15" s="1">
        <v>78152.56</v>
      </c>
      <c r="E15" s="1">
        <v>14047.931399999999</v>
      </c>
      <c r="F15" s="2">
        <v>17.975000000000001</v>
      </c>
    </row>
    <row r="16" spans="1:6" x14ac:dyDescent="0.3">
      <c r="A16" t="s">
        <v>16</v>
      </c>
      <c r="B16" t="s">
        <v>16</v>
      </c>
      <c r="C16" t="s">
        <v>17</v>
      </c>
      <c r="D16" s="1">
        <v>15005.5</v>
      </c>
      <c r="E16" s="1">
        <v>3698.1615999999999</v>
      </c>
      <c r="F16" s="2">
        <v>24.645299999999999</v>
      </c>
    </row>
    <row r="17" spans="1:7" x14ac:dyDescent="0.3">
      <c r="A17" t="s">
        <v>18</v>
      </c>
      <c r="B17" t="s">
        <v>18</v>
      </c>
      <c r="C17" t="s">
        <v>19</v>
      </c>
      <c r="D17" s="1">
        <v>15560.95</v>
      </c>
      <c r="E17" s="1">
        <v>5406.9224999999997</v>
      </c>
      <c r="F17" s="2">
        <v>34.746699999999997</v>
      </c>
    </row>
    <row r="18" spans="1:7" x14ac:dyDescent="0.3">
      <c r="A18" t="s">
        <v>8</v>
      </c>
      <c r="B18" t="s">
        <v>8</v>
      </c>
      <c r="C18" t="s">
        <v>9</v>
      </c>
      <c r="D18" s="1">
        <v>9721.6</v>
      </c>
      <c r="E18" s="1">
        <v>2289.3049999999998</v>
      </c>
      <c r="F18" s="2">
        <v>23.5486</v>
      </c>
    </row>
    <row r="19" spans="1:7" x14ac:dyDescent="0.3">
      <c r="A19" t="s">
        <v>10</v>
      </c>
      <c r="B19" t="s">
        <v>10</v>
      </c>
      <c r="C19" t="s">
        <v>11</v>
      </c>
      <c r="D19" s="1">
        <v>10148</v>
      </c>
      <c r="E19" s="1">
        <v>3565.8042</v>
      </c>
      <c r="F19" s="2">
        <v>35.137900000000002</v>
      </c>
    </row>
    <row r="20" spans="1:7" x14ac:dyDescent="0.3">
      <c r="A20" t="s">
        <v>47</v>
      </c>
      <c r="B20" t="s">
        <v>47</v>
      </c>
      <c r="C20" t="s">
        <v>48</v>
      </c>
      <c r="D20" s="1">
        <v>127785.75</v>
      </c>
      <c r="E20" s="1">
        <v>77341.630900000004</v>
      </c>
      <c r="F20" s="2">
        <v>60.5244</v>
      </c>
    </row>
    <row r="21" spans="1:7" x14ac:dyDescent="0.3">
      <c r="A21" t="s">
        <v>12</v>
      </c>
      <c r="B21" t="s">
        <v>12</v>
      </c>
      <c r="C21" t="s">
        <v>13</v>
      </c>
      <c r="D21" s="1">
        <v>11900.77</v>
      </c>
      <c r="E21" s="1">
        <v>3571.3742999999999</v>
      </c>
      <c r="F21" s="2">
        <v>30.009599999999999</v>
      </c>
    </row>
    <row r="22" spans="1:7" x14ac:dyDescent="0.3">
      <c r="A22" t="s">
        <v>46</v>
      </c>
      <c r="B22" t="s">
        <v>46</v>
      </c>
      <c r="C22" t="s">
        <v>35</v>
      </c>
      <c r="D22" s="1">
        <v>151649.04</v>
      </c>
      <c r="E22" s="1">
        <v>37368.848100000003</v>
      </c>
      <c r="F22" s="2">
        <v>24.6416</v>
      </c>
    </row>
    <row r="23" spans="1:7" x14ac:dyDescent="0.3">
      <c r="A23" t="s">
        <v>44</v>
      </c>
      <c r="B23" t="s">
        <v>44</v>
      </c>
      <c r="C23" t="s">
        <v>45</v>
      </c>
      <c r="D23" s="1">
        <v>101005.45</v>
      </c>
      <c r="E23" s="1">
        <v>36827.867400000003</v>
      </c>
      <c r="F23" s="2">
        <v>36.461199999999998</v>
      </c>
    </row>
    <row r="24" spans="1:7" x14ac:dyDescent="0.3">
      <c r="A24" t="s">
        <v>14</v>
      </c>
      <c r="B24" t="s">
        <v>14</v>
      </c>
      <c r="C24" t="s">
        <v>15</v>
      </c>
      <c r="D24" s="1">
        <v>15419.5</v>
      </c>
      <c r="E24" s="1">
        <v>3662.9038</v>
      </c>
      <c r="F24" s="2">
        <v>23.754999999999999</v>
      </c>
    </row>
    <row r="25" spans="1:7" x14ac:dyDescent="0.3">
      <c r="D25" s="3">
        <f>SUM(D3:D24)</f>
        <v>991969.83</v>
      </c>
      <c r="E25" s="15">
        <f>SUM(E3:E24)</f>
        <v>308519.57069999992</v>
      </c>
      <c r="F25" s="20">
        <f>E25/D25</f>
        <v>0.31101709081212675</v>
      </c>
      <c r="G25" s="23">
        <v>31.1</v>
      </c>
    </row>
    <row r="27" spans="1:7" x14ac:dyDescent="0.3">
      <c r="A27" s="9" t="s">
        <v>58</v>
      </c>
    </row>
    <row r="28" spans="1:7" x14ac:dyDescent="0.3">
      <c r="A28" s="9" t="s">
        <v>63</v>
      </c>
      <c r="G28" t="s">
        <v>69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3085.1957069999994</v>
      </c>
      <c r="F30" s="1">
        <f>E30/12</f>
        <v>257.09964224999993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6170.3914139999988</v>
      </c>
      <c r="F31" s="1">
        <f>E31/12</f>
        <v>514.19928449999986</v>
      </c>
      <c r="G31" s="3">
        <v>500</v>
      </c>
    </row>
    <row r="32" spans="1:7" x14ac:dyDescent="0.3">
      <c r="B32" s="10" t="s">
        <v>52</v>
      </c>
      <c r="C32" s="11" t="s">
        <v>55</v>
      </c>
      <c r="D32" s="12">
        <v>0.03</v>
      </c>
      <c r="E32" s="13">
        <f>E25*3%</f>
        <v>9255.5871209999968</v>
      </c>
      <c r="F32" s="13">
        <f>E32/12</f>
        <v>771.29892674999974</v>
      </c>
      <c r="G32" s="14">
        <v>800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12340.782827999998</v>
      </c>
      <c r="F33" s="15">
        <f>E33/12</f>
        <v>1028.3985689999997</v>
      </c>
      <c r="G33" s="15">
        <v>1000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3.7750000000000004</v>
      </c>
      <c r="E39" s="25">
        <f>E25*D39%</f>
        <v>11646.613793924998</v>
      </c>
      <c r="F39" s="26">
        <f>E39/12</f>
        <v>970.5511494937499</v>
      </c>
      <c r="G39" s="26">
        <v>1000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sortState ref="A2:F27">
    <sortCondition ref="A2"/>
  </sortState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workbookViewId="0">
      <selection activeCell="F25" sqref="F25"/>
    </sheetView>
  </sheetViews>
  <sheetFormatPr defaultRowHeight="14.4" x14ac:dyDescent="0.3"/>
  <cols>
    <col min="1" max="1" width="16.88671875" customWidth="1"/>
    <col min="2" max="2" width="20.88671875" customWidth="1"/>
    <col min="3" max="3" width="18.109375" customWidth="1"/>
    <col min="4" max="4" width="11.44140625" customWidth="1"/>
    <col min="5" max="5" width="10.77734375" customWidth="1"/>
    <col min="7" max="7" width="29" customWidth="1"/>
  </cols>
  <sheetData>
    <row r="1" spans="1:6" x14ac:dyDescent="0.3">
      <c r="A1" s="22">
        <v>2020</v>
      </c>
      <c r="D1" s="1"/>
      <c r="E1" s="1"/>
      <c r="F1" s="2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34</v>
      </c>
      <c r="B3" t="s">
        <v>34</v>
      </c>
      <c r="C3" t="s">
        <v>35</v>
      </c>
      <c r="D3" s="1">
        <v>21240</v>
      </c>
      <c r="E3" s="1">
        <v>12122.441999999999</v>
      </c>
      <c r="F3" s="2">
        <v>57.073599999999999</v>
      </c>
    </row>
    <row r="4" spans="1:6" x14ac:dyDescent="0.3">
      <c r="A4" t="s">
        <v>22</v>
      </c>
      <c r="B4" t="s">
        <v>22</v>
      </c>
      <c r="C4" t="s">
        <v>23</v>
      </c>
      <c r="D4" s="1">
        <v>49594.96</v>
      </c>
      <c r="E4" s="1">
        <v>10197.886699999999</v>
      </c>
      <c r="F4" s="2">
        <v>20.5623</v>
      </c>
    </row>
    <row r="5" spans="1:6" x14ac:dyDescent="0.3">
      <c r="A5" t="s">
        <v>24</v>
      </c>
      <c r="B5" t="s">
        <v>24</v>
      </c>
      <c r="C5" t="s">
        <v>25</v>
      </c>
      <c r="D5" s="1">
        <v>20874</v>
      </c>
      <c r="E5" s="1">
        <v>5490.9817000000003</v>
      </c>
      <c r="F5" s="2">
        <v>26.305299999999999</v>
      </c>
    </row>
    <row r="6" spans="1:6" x14ac:dyDescent="0.3">
      <c r="A6" t="s">
        <v>42</v>
      </c>
      <c r="B6" t="s">
        <v>42</v>
      </c>
      <c r="C6" t="s">
        <v>43</v>
      </c>
      <c r="D6" s="1">
        <v>86961.21</v>
      </c>
      <c r="E6" s="1">
        <v>24279.696</v>
      </c>
      <c r="F6" s="2">
        <v>27.920100000000001</v>
      </c>
    </row>
    <row r="7" spans="1:6" x14ac:dyDescent="0.3">
      <c r="A7" t="s">
        <v>28</v>
      </c>
      <c r="B7" t="s">
        <v>28</v>
      </c>
      <c r="C7" t="s">
        <v>29</v>
      </c>
      <c r="D7" s="1">
        <v>23488</v>
      </c>
      <c r="E7" s="1">
        <v>7792.9609</v>
      </c>
      <c r="F7" s="2">
        <v>33.178400000000003</v>
      </c>
    </row>
    <row r="8" spans="1:6" x14ac:dyDescent="0.3">
      <c r="A8" t="s">
        <v>26</v>
      </c>
      <c r="B8" t="s">
        <v>26</v>
      </c>
      <c r="C8" t="s">
        <v>27</v>
      </c>
      <c r="D8" s="1">
        <v>27664.9</v>
      </c>
      <c r="E8" s="1">
        <v>15568.092000000001</v>
      </c>
      <c r="F8" s="2">
        <v>56.273800000000001</v>
      </c>
    </row>
    <row r="9" spans="1:6" x14ac:dyDescent="0.3">
      <c r="A9" t="s">
        <v>38</v>
      </c>
      <c r="B9" t="s">
        <v>38</v>
      </c>
      <c r="C9" t="s">
        <v>39</v>
      </c>
      <c r="D9" s="1">
        <v>50786.33</v>
      </c>
      <c r="E9" s="1">
        <v>26906.760399999999</v>
      </c>
      <c r="F9" s="2">
        <v>52.9803</v>
      </c>
    </row>
    <row r="10" spans="1:6" x14ac:dyDescent="0.3">
      <c r="A10" t="s">
        <v>30</v>
      </c>
      <c r="B10" t="s">
        <v>30</v>
      </c>
      <c r="C10" t="s">
        <v>31</v>
      </c>
      <c r="D10" s="1">
        <v>19806.150000000001</v>
      </c>
      <c r="E10" s="1">
        <v>7209.9070000000002</v>
      </c>
      <c r="F10" s="2">
        <v>36.402299999999997</v>
      </c>
    </row>
    <row r="11" spans="1:6" x14ac:dyDescent="0.3">
      <c r="A11" t="s">
        <v>20</v>
      </c>
      <c r="B11" t="s">
        <v>20</v>
      </c>
      <c r="C11" t="s">
        <v>21</v>
      </c>
      <c r="D11" s="1">
        <v>29579.9</v>
      </c>
      <c r="E11" s="1">
        <v>6535.1152000000002</v>
      </c>
      <c r="F11" s="2">
        <v>22.093</v>
      </c>
    </row>
    <row r="12" spans="1:6" x14ac:dyDescent="0.3">
      <c r="A12" t="s">
        <v>32</v>
      </c>
      <c r="B12" t="s">
        <v>32</v>
      </c>
      <c r="C12" t="s">
        <v>33</v>
      </c>
      <c r="D12" s="1">
        <v>35824.9</v>
      </c>
      <c r="E12" s="1">
        <v>5151.6072000000004</v>
      </c>
      <c r="F12" s="2">
        <v>14.379899999999999</v>
      </c>
    </row>
    <row r="13" spans="1:6" x14ac:dyDescent="0.3">
      <c r="A13" t="s">
        <v>40</v>
      </c>
      <c r="B13" t="s">
        <v>40</v>
      </c>
      <c r="C13" t="s">
        <v>41</v>
      </c>
      <c r="D13" s="1">
        <v>48507.9</v>
      </c>
      <c r="E13" s="1">
        <v>12427.861199999999</v>
      </c>
      <c r="F13" s="2">
        <v>25.620200000000001</v>
      </c>
    </row>
    <row r="14" spans="1:6" x14ac:dyDescent="0.3">
      <c r="A14" t="s">
        <v>6</v>
      </c>
      <c r="B14" t="s">
        <v>6</v>
      </c>
      <c r="C14" t="s">
        <v>7</v>
      </c>
      <c r="D14" s="1">
        <v>6684</v>
      </c>
      <c r="E14" s="1">
        <v>1556.7227</v>
      </c>
      <c r="F14" s="2">
        <v>23.290199999999999</v>
      </c>
    </row>
    <row r="15" spans="1:6" x14ac:dyDescent="0.3">
      <c r="A15" t="s">
        <v>36</v>
      </c>
      <c r="B15" t="s">
        <v>36</v>
      </c>
      <c r="C15" t="s">
        <v>37</v>
      </c>
      <c r="D15" s="1">
        <v>84648.28</v>
      </c>
      <c r="E15" s="1">
        <v>16288.574199999999</v>
      </c>
      <c r="F15" s="2">
        <v>19.242599999999999</v>
      </c>
    </row>
    <row r="16" spans="1:6" x14ac:dyDescent="0.3">
      <c r="A16" t="s">
        <v>16</v>
      </c>
      <c r="B16" t="s">
        <v>16</v>
      </c>
      <c r="C16" t="s">
        <v>17</v>
      </c>
      <c r="D16" s="1">
        <v>16151.91</v>
      </c>
      <c r="E16" s="1">
        <v>6280.5563000000002</v>
      </c>
      <c r="F16" s="2">
        <v>38.8842</v>
      </c>
    </row>
    <row r="17" spans="1:7" x14ac:dyDescent="0.3">
      <c r="A17" t="s">
        <v>18</v>
      </c>
      <c r="B17" t="s">
        <v>18</v>
      </c>
      <c r="C17" t="s">
        <v>19</v>
      </c>
      <c r="D17" s="1">
        <v>15018.62</v>
      </c>
      <c r="E17" s="1">
        <v>5297.5105000000003</v>
      </c>
      <c r="F17" s="2">
        <v>35.2729</v>
      </c>
    </row>
    <row r="18" spans="1:7" x14ac:dyDescent="0.3">
      <c r="A18" t="s">
        <v>8</v>
      </c>
      <c r="B18" t="s">
        <v>8</v>
      </c>
      <c r="C18" t="s">
        <v>9</v>
      </c>
      <c r="D18" s="1">
        <v>16335.25</v>
      </c>
      <c r="E18" s="1">
        <v>4475.7160000000003</v>
      </c>
      <c r="F18" s="2">
        <v>27.399100000000001</v>
      </c>
    </row>
    <row r="19" spans="1:7" x14ac:dyDescent="0.3">
      <c r="A19" t="s">
        <v>10</v>
      </c>
      <c r="B19" t="s">
        <v>10</v>
      </c>
      <c r="C19" t="s">
        <v>11</v>
      </c>
      <c r="D19" s="1">
        <v>11193.3</v>
      </c>
      <c r="E19" s="1">
        <v>5073.3159999999998</v>
      </c>
      <c r="F19" s="2">
        <v>45.3245</v>
      </c>
    </row>
    <row r="20" spans="1:7" x14ac:dyDescent="0.3">
      <c r="A20" t="s">
        <v>47</v>
      </c>
      <c r="B20" t="s">
        <v>47</v>
      </c>
      <c r="C20" t="s">
        <v>48</v>
      </c>
      <c r="D20" s="1">
        <v>130170.4</v>
      </c>
      <c r="E20" s="1">
        <v>79535.202699999994</v>
      </c>
      <c r="F20" s="2">
        <v>61.1008</v>
      </c>
    </row>
    <row r="21" spans="1:7" x14ac:dyDescent="0.3">
      <c r="A21" t="s">
        <v>12</v>
      </c>
      <c r="B21" t="s">
        <v>12</v>
      </c>
      <c r="C21" t="s">
        <v>13</v>
      </c>
      <c r="D21" s="1">
        <v>9835.69</v>
      </c>
      <c r="E21" s="1">
        <v>3993.5763999999999</v>
      </c>
      <c r="F21" s="2">
        <v>40.602899999999998</v>
      </c>
    </row>
    <row r="22" spans="1:7" x14ac:dyDescent="0.3">
      <c r="A22" t="s">
        <v>46</v>
      </c>
      <c r="B22" t="s">
        <v>46</v>
      </c>
      <c r="C22" t="s">
        <v>35</v>
      </c>
      <c r="D22" s="1">
        <v>167803.1</v>
      </c>
      <c r="E22" s="1">
        <v>50566.810599999997</v>
      </c>
      <c r="F22" s="2">
        <v>30.134599999999999</v>
      </c>
    </row>
    <row r="23" spans="1:7" x14ac:dyDescent="0.3">
      <c r="A23" t="s">
        <v>44</v>
      </c>
      <c r="B23" t="s">
        <v>44</v>
      </c>
      <c r="C23" t="s">
        <v>45</v>
      </c>
      <c r="D23" s="1">
        <v>63152.4</v>
      </c>
      <c r="E23" s="1">
        <v>26769.1194</v>
      </c>
      <c r="F23" s="2">
        <v>42.388100000000001</v>
      </c>
    </row>
    <row r="24" spans="1:7" x14ac:dyDescent="0.3">
      <c r="A24" t="s">
        <v>14</v>
      </c>
      <c r="B24" t="s">
        <v>14</v>
      </c>
      <c r="C24" t="s">
        <v>15</v>
      </c>
      <c r="D24" s="1">
        <v>24576.9</v>
      </c>
      <c r="E24" s="1">
        <v>6547.8379999999997</v>
      </c>
      <c r="F24" s="2">
        <v>26.642199999999999</v>
      </c>
    </row>
    <row r="25" spans="1:7" x14ac:dyDescent="0.3">
      <c r="D25" s="3">
        <f>SUM(D3:D24)</f>
        <v>959898.10000000009</v>
      </c>
      <c r="E25" s="15">
        <f>SUM(E3:E24)</f>
        <v>340068.25310000003</v>
      </c>
      <c r="F25" s="20">
        <f>E25/D25</f>
        <v>0.35427536850005226</v>
      </c>
      <c r="G25" s="24">
        <v>35.43</v>
      </c>
    </row>
    <row r="27" spans="1:7" x14ac:dyDescent="0.3">
      <c r="A27" s="9" t="s">
        <v>58</v>
      </c>
    </row>
    <row r="28" spans="1:7" x14ac:dyDescent="0.3">
      <c r="A28" s="9" t="s">
        <v>63</v>
      </c>
    </row>
    <row r="29" spans="1:7" x14ac:dyDescent="0.3">
      <c r="C29" t="s">
        <v>61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3400.6825310000004</v>
      </c>
      <c r="F30" s="1">
        <f>E30/12</f>
        <v>283.39021091666672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6801.3650620000008</v>
      </c>
      <c r="F31" s="1">
        <f>E31/12</f>
        <v>566.78042183333343</v>
      </c>
      <c r="G31" s="3">
        <v>600</v>
      </c>
    </row>
    <row r="32" spans="1:7" x14ac:dyDescent="0.3">
      <c r="B32" s="6" t="s">
        <v>52</v>
      </c>
      <c r="C32" s="8" t="s">
        <v>55</v>
      </c>
      <c r="D32" s="5">
        <v>0.03</v>
      </c>
      <c r="E32" s="1">
        <f>E25*3%</f>
        <v>10202.047593000001</v>
      </c>
      <c r="F32" s="1">
        <f>E32/12</f>
        <v>850.1706327500001</v>
      </c>
      <c r="G32" s="3">
        <v>900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13602.730124000002</v>
      </c>
      <c r="F33" s="15">
        <f>E33/12</f>
        <v>1133.5608436666669</v>
      </c>
      <c r="G33" s="15">
        <v>1100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4.8574999999999999</v>
      </c>
      <c r="E39" s="15">
        <f>E25*D39%</f>
        <v>16518.815394332501</v>
      </c>
      <c r="F39" s="15">
        <f>E39/12</f>
        <v>1376.5679495277084</v>
      </c>
      <c r="G39" s="15">
        <v>1400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sortState ref="A2:F28">
    <sortCondition ref="A2"/>
  </sortState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6" workbookViewId="0">
      <selection activeCell="F25" sqref="F25"/>
    </sheetView>
  </sheetViews>
  <sheetFormatPr defaultRowHeight="14.4" x14ac:dyDescent="0.3"/>
  <cols>
    <col min="1" max="1" width="14.77734375" customWidth="1"/>
    <col min="2" max="2" width="13.77734375" customWidth="1"/>
    <col min="3" max="3" width="16.21875" customWidth="1"/>
    <col min="4" max="4" width="14.33203125" customWidth="1"/>
    <col min="5" max="6" width="14.21875" customWidth="1"/>
    <col min="7" max="7" width="32.5546875" customWidth="1"/>
  </cols>
  <sheetData>
    <row r="1" spans="1:6" x14ac:dyDescent="0.3">
      <c r="A1" s="22">
        <v>2019</v>
      </c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t="s">
        <v>22</v>
      </c>
      <c r="B3" t="s">
        <v>22</v>
      </c>
      <c r="C3" t="s">
        <v>23</v>
      </c>
      <c r="D3" s="1">
        <v>60547.91</v>
      </c>
      <c r="E3" s="1">
        <v>21036.7546</v>
      </c>
      <c r="F3" s="2">
        <v>34.743899999999996</v>
      </c>
    </row>
    <row r="4" spans="1:6" x14ac:dyDescent="0.3">
      <c r="A4" t="s">
        <v>24</v>
      </c>
      <c r="B4" t="s">
        <v>24</v>
      </c>
      <c r="C4" t="s">
        <v>25</v>
      </c>
      <c r="D4" s="1">
        <v>16732.5</v>
      </c>
      <c r="E4" s="1">
        <v>4268.7407000000003</v>
      </c>
      <c r="F4" s="2">
        <v>25.511600000000001</v>
      </c>
    </row>
    <row r="5" spans="1:6" x14ac:dyDescent="0.3">
      <c r="A5" t="s">
        <v>42</v>
      </c>
      <c r="B5" t="s">
        <v>42</v>
      </c>
      <c r="C5" t="s">
        <v>43</v>
      </c>
      <c r="D5" s="1">
        <v>98925.34</v>
      </c>
      <c r="E5" s="1">
        <v>33358.650800000003</v>
      </c>
      <c r="F5" s="2">
        <v>33.720999999999997</v>
      </c>
    </row>
    <row r="6" spans="1:6" x14ac:dyDescent="0.3">
      <c r="A6" t="s">
        <v>28</v>
      </c>
      <c r="B6" t="s">
        <v>28</v>
      </c>
      <c r="C6" t="s">
        <v>29</v>
      </c>
      <c r="D6" s="1">
        <v>26653</v>
      </c>
      <c r="E6" s="1">
        <v>11410.105</v>
      </c>
      <c r="F6" s="2">
        <v>42.809800000000003</v>
      </c>
    </row>
    <row r="7" spans="1:6" x14ac:dyDescent="0.3">
      <c r="A7" t="s">
        <v>26</v>
      </c>
      <c r="B7" t="s">
        <v>26</v>
      </c>
      <c r="C7" t="s">
        <v>27</v>
      </c>
      <c r="D7" s="1">
        <v>20560.939999999999</v>
      </c>
      <c r="E7" s="1">
        <v>11751.646699999999</v>
      </c>
      <c r="F7" s="2">
        <v>57.155200000000001</v>
      </c>
    </row>
    <row r="8" spans="1:6" x14ac:dyDescent="0.3">
      <c r="A8" t="s">
        <v>38</v>
      </c>
      <c r="B8" t="s">
        <v>38</v>
      </c>
      <c r="C8" t="s">
        <v>39</v>
      </c>
      <c r="D8" s="1">
        <v>37354.870000000003</v>
      </c>
      <c r="E8" s="1">
        <v>21533.261900000001</v>
      </c>
      <c r="F8" s="2">
        <v>57.645099999999999</v>
      </c>
    </row>
    <row r="9" spans="1:6" x14ac:dyDescent="0.3">
      <c r="A9" t="s">
        <v>30</v>
      </c>
      <c r="B9" t="s">
        <v>30</v>
      </c>
      <c r="C9" t="s">
        <v>31</v>
      </c>
      <c r="D9" s="1">
        <v>27213.4</v>
      </c>
      <c r="E9" s="1">
        <v>11689.951999999999</v>
      </c>
      <c r="F9" s="2">
        <v>42.956600000000002</v>
      </c>
    </row>
    <row r="10" spans="1:6" x14ac:dyDescent="0.3">
      <c r="A10" t="s">
        <v>20</v>
      </c>
      <c r="B10" t="s">
        <v>20</v>
      </c>
      <c r="C10" t="s">
        <v>21</v>
      </c>
      <c r="D10" s="1">
        <v>30341.67</v>
      </c>
      <c r="E10" s="1">
        <v>8357.9796000000006</v>
      </c>
      <c r="F10" s="2">
        <v>27.546199999999999</v>
      </c>
    </row>
    <row r="11" spans="1:6" x14ac:dyDescent="0.3">
      <c r="A11" t="s">
        <v>32</v>
      </c>
      <c r="B11" t="s">
        <v>32</v>
      </c>
      <c r="C11" t="s">
        <v>33</v>
      </c>
      <c r="D11" s="1">
        <v>62873.1</v>
      </c>
      <c r="E11" s="1">
        <v>17156.264500000001</v>
      </c>
      <c r="F11" s="2">
        <v>27.287099999999999</v>
      </c>
    </row>
    <row r="12" spans="1:6" x14ac:dyDescent="0.3">
      <c r="A12" t="s">
        <v>40</v>
      </c>
      <c r="B12" t="s">
        <v>40</v>
      </c>
      <c r="C12" t="s">
        <v>41</v>
      </c>
      <c r="D12" s="1">
        <v>74653.55</v>
      </c>
      <c r="E12" s="1">
        <v>23366.8606</v>
      </c>
      <c r="F12" s="2">
        <v>31.3004</v>
      </c>
    </row>
    <row r="13" spans="1:6" x14ac:dyDescent="0.3">
      <c r="A13" t="s">
        <v>6</v>
      </c>
      <c r="B13" t="s">
        <v>6</v>
      </c>
      <c r="C13" t="s">
        <v>7</v>
      </c>
      <c r="D13" s="1">
        <v>19959.75</v>
      </c>
      <c r="E13" s="1">
        <v>5366.232</v>
      </c>
      <c r="F13" s="2">
        <v>26.885200000000001</v>
      </c>
    </row>
    <row r="14" spans="1:6" x14ac:dyDescent="0.3">
      <c r="A14" t="s">
        <v>36</v>
      </c>
      <c r="B14" t="s">
        <v>36</v>
      </c>
      <c r="C14" t="s">
        <v>37</v>
      </c>
      <c r="D14" s="1">
        <v>78614.33</v>
      </c>
      <c r="E14" s="1">
        <v>18385.387999999999</v>
      </c>
      <c r="F14" s="2">
        <v>23.386800000000001</v>
      </c>
    </row>
    <row r="15" spans="1:6" x14ac:dyDescent="0.3">
      <c r="A15" t="s">
        <v>16</v>
      </c>
      <c r="B15" t="s">
        <v>16</v>
      </c>
      <c r="C15" t="s">
        <v>17</v>
      </c>
      <c r="D15" s="1">
        <v>25542.65</v>
      </c>
      <c r="E15" s="1">
        <v>13188.471799999999</v>
      </c>
      <c r="F15" s="2">
        <v>51.633099999999999</v>
      </c>
    </row>
    <row r="16" spans="1:6" x14ac:dyDescent="0.3">
      <c r="A16" t="s">
        <v>18</v>
      </c>
      <c r="B16" t="s">
        <v>18</v>
      </c>
      <c r="C16" t="s">
        <v>19</v>
      </c>
      <c r="D16" s="1">
        <v>19537.599999999999</v>
      </c>
      <c r="E16" s="1">
        <v>6469.2114000000001</v>
      </c>
      <c r="F16" s="2">
        <v>33.111499999999999</v>
      </c>
    </row>
    <row r="17" spans="1:7" x14ac:dyDescent="0.3">
      <c r="A17" t="s">
        <v>8</v>
      </c>
      <c r="B17" t="s">
        <v>8</v>
      </c>
      <c r="C17" t="s">
        <v>9</v>
      </c>
      <c r="D17" s="1">
        <v>45303.58</v>
      </c>
      <c r="E17" s="1">
        <v>10773.4476</v>
      </c>
      <c r="F17" s="2">
        <v>23.7805</v>
      </c>
    </row>
    <row r="18" spans="1:7" x14ac:dyDescent="0.3">
      <c r="A18" t="s">
        <v>10</v>
      </c>
      <c r="B18" t="s">
        <v>10</v>
      </c>
      <c r="C18" t="s">
        <v>11</v>
      </c>
      <c r="D18" s="1">
        <v>17069.75</v>
      </c>
      <c r="E18" s="1">
        <v>7892.9396999999999</v>
      </c>
      <c r="F18" s="2">
        <v>46.2393</v>
      </c>
    </row>
    <row r="19" spans="1:7" x14ac:dyDescent="0.3">
      <c r="A19" t="s">
        <v>47</v>
      </c>
      <c r="B19" t="s">
        <v>47</v>
      </c>
      <c r="C19" t="s">
        <v>48</v>
      </c>
      <c r="D19" s="1">
        <v>117912.2</v>
      </c>
      <c r="E19" s="1">
        <v>78537.128899999996</v>
      </c>
      <c r="F19" s="2">
        <v>66.606399999999994</v>
      </c>
    </row>
    <row r="20" spans="1:7" x14ac:dyDescent="0.3">
      <c r="A20" t="s">
        <v>12</v>
      </c>
      <c r="B20" t="s">
        <v>12</v>
      </c>
      <c r="C20" t="s">
        <v>13</v>
      </c>
      <c r="D20" s="1">
        <v>15030.69</v>
      </c>
      <c r="E20" s="1">
        <v>8256.0177000000003</v>
      </c>
      <c r="F20" s="2">
        <v>54.927700000000002</v>
      </c>
    </row>
    <row r="21" spans="1:7" x14ac:dyDescent="0.3">
      <c r="A21" t="s">
        <v>46</v>
      </c>
      <c r="B21" t="s">
        <v>46</v>
      </c>
      <c r="C21" t="s">
        <v>35</v>
      </c>
      <c r="D21" s="1">
        <v>164590.25</v>
      </c>
      <c r="E21" s="1">
        <v>50507.224499999997</v>
      </c>
      <c r="F21" s="2">
        <v>30.686599999999999</v>
      </c>
    </row>
    <row r="22" spans="1:7" x14ac:dyDescent="0.3">
      <c r="A22" t="s">
        <v>44</v>
      </c>
      <c r="B22" t="s">
        <v>44</v>
      </c>
      <c r="C22" t="s">
        <v>45</v>
      </c>
      <c r="D22" s="1">
        <v>73388.570000000007</v>
      </c>
      <c r="E22" s="1">
        <v>36121.882100000003</v>
      </c>
      <c r="F22" s="2">
        <v>49.22</v>
      </c>
    </row>
    <row r="23" spans="1:7" x14ac:dyDescent="0.3">
      <c r="A23" t="s">
        <v>14</v>
      </c>
      <c r="B23" t="s">
        <v>14</v>
      </c>
      <c r="C23" t="s">
        <v>15</v>
      </c>
      <c r="D23" s="1">
        <v>22936.75</v>
      </c>
      <c r="E23" s="1">
        <v>7137.7389999999996</v>
      </c>
      <c r="F23" s="2">
        <v>31.119199999999999</v>
      </c>
      <c r="G23" s="19"/>
    </row>
    <row r="24" spans="1:7" x14ac:dyDescent="0.3">
      <c r="A24" t="s">
        <v>34</v>
      </c>
      <c r="B24" t="s">
        <v>34</v>
      </c>
      <c r="C24" t="s">
        <v>35</v>
      </c>
      <c r="D24" s="1">
        <v>22592</v>
      </c>
      <c r="E24" s="1">
        <v>12894.290999999999</v>
      </c>
      <c r="F24" s="2">
        <v>57.0745</v>
      </c>
    </row>
    <row r="25" spans="1:7" x14ac:dyDescent="0.3">
      <c r="D25" s="3">
        <f>SUM(D3:D24)</f>
        <v>1078334.3999999999</v>
      </c>
      <c r="E25" s="15">
        <f>SUM(E3:E24)</f>
        <v>419460.19010000007</v>
      </c>
      <c r="F25" s="20">
        <f>E25/D25</f>
        <v>0.38898897234475699</v>
      </c>
      <c r="G25" s="26">
        <v>38.9</v>
      </c>
    </row>
    <row r="27" spans="1:7" x14ac:dyDescent="0.3">
      <c r="A27" s="9" t="s">
        <v>58</v>
      </c>
    </row>
    <row r="28" spans="1:7" x14ac:dyDescent="0.3">
      <c r="A28" s="9" t="s">
        <v>63</v>
      </c>
    </row>
    <row r="29" spans="1:7" x14ac:dyDescent="0.3">
      <c r="C29" t="s">
        <v>62</v>
      </c>
      <c r="D29" t="s">
        <v>54</v>
      </c>
      <c r="E29" t="s">
        <v>49</v>
      </c>
      <c r="F29" t="s">
        <v>50</v>
      </c>
      <c r="G29" t="s">
        <v>57</v>
      </c>
    </row>
    <row r="30" spans="1:7" x14ac:dyDescent="0.3">
      <c r="B30" s="6" t="s">
        <v>51</v>
      </c>
      <c r="C30" s="7">
        <v>0.2</v>
      </c>
      <c r="D30" s="5">
        <v>0.01</v>
      </c>
      <c r="E30" s="1">
        <f>E25*1%</f>
        <v>4194.6019010000009</v>
      </c>
      <c r="F30" s="1">
        <f>E30/12</f>
        <v>349.55015841666676</v>
      </c>
      <c r="G30" s="3">
        <v>300</v>
      </c>
    </row>
    <row r="31" spans="1:7" x14ac:dyDescent="0.3">
      <c r="B31" s="6" t="s">
        <v>52</v>
      </c>
      <c r="C31" s="8" t="s">
        <v>53</v>
      </c>
      <c r="D31" s="5">
        <v>0.02</v>
      </c>
      <c r="E31" s="1">
        <f>E25*2%</f>
        <v>8389.2038020000018</v>
      </c>
      <c r="F31" s="1">
        <f>E31/12</f>
        <v>699.10031683333352</v>
      </c>
      <c r="G31" s="3">
        <v>700</v>
      </c>
    </row>
    <row r="32" spans="1:7" x14ac:dyDescent="0.3">
      <c r="B32" s="6" t="s">
        <v>52</v>
      </c>
      <c r="C32" s="8" t="s">
        <v>55</v>
      </c>
      <c r="D32" s="5">
        <v>0.03</v>
      </c>
      <c r="E32" s="1">
        <f>E25*3%</f>
        <v>12583.805703000002</v>
      </c>
      <c r="F32" s="1">
        <f>E32/12</f>
        <v>1048.6504752500002</v>
      </c>
      <c r="G32" s="3">
        <v>1000</v>
      </c>
    </row>
    <row r="33" spans="1:7" x14ac:dyDescent="0.3">
      <c r="B33" s="16" t="s">
        <v>56</v>
      </c>
      <c r="C33" s="18">
        <v>0.30009999999999998</v>
      </c>
      <c r="D33" s="17">
        <v>0.04</v>
      </c>
      <c r="E33" s="15">
        <f>E25*4%</f>
        <v>16778.407604000004</v>
      </c>
      <c r="F33" s="15">
        <f>E33/12</f>
        <v>1398.200633666667</v>
      </c>
      <c r="G33" s="15">
        <v>1400</v>
      </c>
    </row>
    <row r="35" spans="1:7" x14ac:dyDescent="0.3">
      <c r="A35" s="9" t="s">
        <v>64</v>
      </c>
    </row>
    <row r="36" spans="1:7" x14ac:dyDescent="0.3">
      <c r="B36" t="s">
        <v>65</v>
      </c>
      <c r="D36" s="4" t="s">
        <v>66</v>
      </c>
    </row>
    <row r="37" spans="1:7" x14ac:dyDescent="0.3">
      <c r="D37" s="4" t="s">
        <v>67</v>
      </c>
      <c r="G37" t="s">
        <v>69</v>
      </c>
    </row>
    <row r="38" spans="1:7" x14ac:dyDescent="0.3">
      <c r="D38" t="s">
        <v>68</v>
      </c>
      <c r="E38" t="s">
        <v>49</v>
      </c>
      <c r="F38" t="s">
        <v>50</v>
      </c>
      <c r="G38" t="s">
        <v>57</v>
      </c>
    </row>
    <row r="39" spans="1:7" x14ac:dyDescent="0.3">
      <c r="D39" s="24">
        <f>G25/4-4</f>
        <v>5.7249999999999996</v>
      </c>
      <c r="E39" s="15">
        <f>E25*D39%</f>
        <v>24014.095883225003</v>
      </c>
      <c r="F39" s="15">
        <f>E39/12</f>
        <v>2001.174656935417</v>
      </c>
      <c r="G39" s="15">
        <v>2000</v>
      </c>
    </row>
    <row r="40" spans="1:7" x14ac:dyDescent="0.3">
      <c r="A40" t="s">
        <v>70</v>
      </c>
    </row>
    <row r="41" spans="1:7" x14ac:dyDescent="0.3">
      <c r="A41" t="s">
        <v>71</v>
      </c>
    </row>
    <row r="42" spans="1:7" x14ac:dyDescent="0.3">
      <c r="A42" t="s">
        <v>72</v>
      </c>
    </row>
    <row r="43" spans="1:7" x14ac:dyDescent="0.3">
      <c r="A43" t="s">
        <v>73</v>
      </c>
    </row>
  </sheetData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8"/>
  <sheetViews>
    <sheetView workbookViewId="0">
      <selection activeCell="D6" sqref="D6"/>
    </sheetView>
  </sheetViews>
  <sheetFormatPr defaultRowHeight="14.4" x14ac:dyDescent="0.3"/>
  <cols>
    <col min="1" max="1" width="18" customWidth="1"/>
    <col min="2" max="2" width="19.77734375" customWidth="1"/>
    <col min="3" max="3" width="16.88671875" customWidth="1"/>
    <col min="4" max="4" width="11.77734375" customWidth="1"/>
  </cols>
  <sheetData>
    <row r="1" spans="1:4" x14ac:dyDescent="0.3">
      <c r="B1" s="9" t="s">
        <v>63</v>
      </c>
      <c r="C1" s="9" t="s">
        <v>64</v>
      </c>
      <c r="D1" s="38" t="s">
        <v>74</v>
      </c>
    </row>
    <row r="2" spans="1:4" x14ac:dyDescent="0.3">
      <c r="A2" s="21" t="s">
        <v>59</v>
      </c>
      <c r="B2" s="21" t="s">
        <v>60</v>
      </c>
      <c r="D2" s="36"/>
    </row>
    <row r="3" spans="1:4" x14ac:dyDescent="0.3">
      <c r="A3">
        <v>2020</v>
      </c>
      <c r="B3" s="15">
        <v>1400</v>
      </c>
      <c r="C3" s="15">
        <v>2000</v>
      </c>
      <c r="D3" s="37">
        <v>0</v>
      </c>
    </row>
    <row r="4" spans="1:4" x14ac:dyDescent="0.3">
      <c r="A4">
        <v>2021</v>
      </c>
      <c r="B4" s="15">
        <v>1100</v>
      </c>
      <c r="C4" s="15">
        <v>1400</v>
      </c>
      <c r="D4" s="37">
        <v>0</v>
      </c>
    </row>
    <row r="5" spans="1:4" x14ac:dyDescent="0.3">
      <c r="A5">
        <v>2022</v>
      </c>
      <c r="B5" s="15">
        <v>1000</v>
      </c>
      <c r="C5" s="15">
        <v>1000</v>
      </c>
      <c r="D5" s="37">
        <v>1000</v>
      </c>
    </row>
    <row r="6" spans="1:4" x14ac:dyDescent="0.3">
      <c r="A6">
        <v>2023</v>
      </c>
      <c r="B6" s="15">
        <v>800</v>
      </c>
      <c r="C6" s="15">
        <v>900</v>
      </c>
      <c r="D6" s="37" t="s">
        <v>75</v>
      </c>
    </row>
    <row r="7" spans="1:4" x14ac:dyDescent="0.3">
      <c r="B7" s="15"/>
      <c r="C7" s="15"/>
      <c r="D7" s="3"/>
    </row>
    <row r="8" spans="1:4" x14ac:dyDescent="0.3">
      <c r="B8" s="15"/>
      <c r="C8" s="15"/>
      <c r="D8" s="3"/>
    </row>
    <row r="9" spans="1:4" x14ac:dyDescent="0.3">
      <c r="B9" s="15"/>
      <c r="C9" s="15"/>
    </row>
    <row r="10" spans="1:4" x14ac:dyDescent="0.3">
      <c r="B10" s="15"/>
      <c r="C10" s="15"/>
    </row>
    <row r="11" spans="1:4" x14ac:dyDescent="0.3">
      <c r="A11" t="s">
        <v>70</v>
      </c>
    </row>
    <row r="12" spans="1:4" x14ac:dyDescent="0.3">
      <c r="A12" t="s">
        <v>71</v>
      </c>
    </row>
    <row r="13" spans="1:4" x14ac:dyDescent="0.3">
      <c r="A13" t="s">
        <v>72</v>
      </c>
    </row>
    <row r="14" spans="1:4" x14ac:dyDescent="0.3">
      <c r="A14" t="s">
        <v>73</v>
      </c>
    </row>
    <row r="15" spans="1:4" x14ac:dyDescent="0.3">
      <c r="B15" s="15"/>
      <c r="C15" s="15"/>
    </row>
    <row r="16" spans="1:4" x14ac:dyDescent="0.3">
      <c r="B16" s="15"/>
      <c r="C16" s="15"/>
    </row>
    <row r="17" spans="2:3" x14ac:dyDescent="0.3">
      <c r="B17" s="1"/>
      <c r="C17" s="15"/>
    </row>
    <row r="18" spans="2:3" x14ac:dyDescent="0.3">
      <c r="B18" s="1"/>
      <c r="C18" s="15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2" sqref="A2:F23"/>
    </sheetView>
  </sheetViews>
  <sheetFormatPr defaultRowHeight="14.4" x14ac:dyDescent="0.3"/>
  <cols>
    <col min="1" max="1" width="12.109375" customWidth="1"/>
    <col min="2" max="2" width="14" customWidth="1"/>
    <col min="3" max="3" width="12" customWidth="1"/>
    <col min="4" max="4" width="14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22</v>
      </c>
      <c r="B2" t="s">
        <v>22</v>
      </c>
      <c r="C2" t="s">
        <v>23</v>
      </c>
      <c r="D2" s="31">
        <v>19715.96</v>
      </c>
      <c r="E2">
        <v>8355.73</v>
      </c>
      <c r="F2">
        <v>42.380499999999998</v>
      </c>
    </row>
    <row r="3" spans="1:6" x14ac:dyDescent="0.3">
      <c r="A3" t="s">
        <v>24</v>
      </c>
      <c r="B3" t="s">
        <v>24</v>
      </c>
      <c r="C3" t="s">
        <v>25</v>
      </c>
      <c r="D3" s="31">
        <v>44647.9</v>
      </c>
      <c r="E3">
        <v>9294.0355</v>
      </c>
      <c r="F3">
        <v>20.816199999999998</v>
      </c>
    </row>
    <row r="4" spans="1:6" x14ac:dyDescent="0.3">
      <c r="A4" t="s">
        <v>42</v>
      </c>
      <c r="B4" t="s">
        <v>42</v>
      </c>
      <c r="C4" t="s">
        <v>43</v>
      </c>
      <c r="D4" s="31">
        <v>124592.25</v>
      </c>
      <c r="E4">
        <v>27862.026000000002</v>
      </c>
      <c r="F4">
        <v>22.362500000000001</v>
      </c>
    </row>
    <row r="5" spans="1:6" x14ac:dyDescent="0.3">
      <c r="A5" t="s">
        <v>28</v>
      </c>
      <c r="B5" t="s">
        <v>28</v>
      </c>
      <c r="C5" t="s">
        <v>29</v>
      </c>
      <c r="D5" s="31">
        <v>34390.94</v>
      </c>
      <c r="E5">
        <v>5418.6115</v>
      </c>
      <c r="F5">
        <v>15.7559</v>
      </c>
    </row>
    <row r="6" spans="1:6" x14ac:dyDescent="0.3">
      <c r="A6" t="s">
        <v>26</v>
      </c>
      <c r="B6" t="s">
        <v>26</v>
      </c>
      <c r="C6" t="s">
        <v>27</v>
      </c>
      <c r="D6" s="31">
        <v>27184.63</v>
      </c>
      <c r="E6">
        <v>10100.982099999999</v>
      </c>
      <c r="F6">
        <v>37.1569</v>
      </c>
    </row>
    <row r="7" spans="1:6" x14ac:dyDescent="0.3">
      <c r="A7" t="s">
        <v>38</v>
      </c>
      <c r="B7" t="s">
        <v>38</v>
      </c>
      <c r="C7" t="s">
        <v>39</v>
      </c>
      <c r="D7" s="31">
        <v>57768</v>
      </c>
      <c r="E7">
        <v>20175.152999999998</v>
      </c>
      <c r="F7">
        <v>34.924399999999999</v>
      </c>
    </row>
    <row r="8" spans="1:6" x14ac:dyDescent="0.3">
      <c r="A8" t="s">
        <v>30</v>
      </c>
      <c r="B8" t="s">
        <v>30</v>
      </c>
      <c r="C8" t="s">
        <v>31</v>
      </c>
      <c r="D8" s="31">
        <v>24493.9</v>
      </c>
      <c r="E8">
        <v>4408.2470999999996</v>
      </c>
      <c r="F8">
        <v>17.997299999999999</v>
      </c>
    </row>
    <row r="9" spans="1:6" x14ac:dyDescent="0.3">
      <c r="A9" t="s">
        <v>20</v>
      </c>
      <c r="B9" t="s">
        <v>20</v>
      </c>
      <c r="C9" t="s">
        <v>21</v>
      </c>
      <c r="D9" s="31">
        <v>40092.239999999998</v>
      </c>
      <c r="E9">
        <v>3451.9247999999998</v>
      </c>
      <c r="F9">
        <v>8.6098999999999997</v>
      </c>
    </row>
    <row r="10" spans="1:6" x14ac:dyDescent="0.3">
      <c r="A10" t="s">
        <v>32</v>
      </c>
      <c r="B10" t="s">
        <v>32</v>
      </c>
      <c r="C10" t="s">
        <v>33</v>
      </c>
      <c r="D10" s="31">
        <v>53755</v>
      </c>
      <c r="E10">
        <v>13910.197</v>
      </c>
      <c r="F10">
        <v>25.876999999999999</v>
      </c>
    </row>
    <row r="11" spans="1:6" x14ac:dyDescent="0.3">
      <c r="A11" t="s">
        <v>40</v>
      </c>
      <c r="B11" t="s">
        <v>40</v>
      </c>
      <c r="C11" t="s">
        <v>41</v>
      </c>
      <c r="D11" s="31">
        <v>55230.93</v>
      </c>
      <c r="E11">
        <v>28401.782999999999</v>
      </c>
      <c r="F11">
        <v>51.4236</v>
      </c>
    </row>
    <row r="12" spans="1:6" x14ac:dyDescent="0.3">
      <c r="A12" t="s">
        <v>6</v>
      </c>
      <c r="B12" t="s">
        <v>6</v>
      </c>
      <c r="C12" t="s">
        <v>7</v>
      </c>
      <c r="D12" s="31">
        <v>21440.65</v>
      </c>
      <c r="E12">
        <v>4448.2128000000002</v>
      </c>
      <c r="F12">
        <v>20.746600000000001</v>
      </c>
    </row>
    <row r="13" spans="1:6" x14ac:dyDescent="0.3">
      <c r="A13" t="s">
        <v>36</v>
      </c>
      <c r="B13" t="s">
        <v>36</v>
      </c>
      <c r="C13" t="s">
        <v>37</v>
      </c>
      <c r="D13" s="31">
        <v>93557.02</v>
      </c>
      <c r="E13">
        <v>22768.579699999998</v>
      </c>
      <c r="F13">
        <v>24.336500000000001</v>
      </c>
    </row>
    <row r="14" spans="1:6" x14ac:dyDescent="0.3">
      <c r="A14" t="s">
        <v>16</v>
      </c>
      <c r="B14" t="s">
        <v>16</v>
      </c>
      <c r="C14" t="s">
        <v>17</v>
      </c>
      <c r="D14" s="31">
        <v>23560.7</v>
      </c>
      <c r="E14">
        <v>8607.9081000000006</v>
      </c>
      <c r="F14">
        <v>36.534999999999997</v>
      </c>
    </row>
    <row r="15" spans="1:6" x14ac:dyDescent="0.3">
      <c r="A15" t="s">
        <v>18</v>
      </c>
      <c r="B15" t="s">
        <v>18</v>
      </c>
      <c r="C15" t="s">
        <v>19</v>
      </c>
      <c r="D15" s="31">
        <v>21880.45</v>
      </c>
      <c r="E15">
        <v>5149.9663</v>
      </c>
      <c r="F15">
        <v>23.536799999999999</v>
      </c>
    </row>
    <row r="16" spans="1:6" x14ac:dyDescent="0.3">
      <c r="A16" t="s">
        <v>8</v>
      </c>
      <c r="B16" t="s">
        <v>8</v>
      </c>
      <c r="C16" t="s">
        <v>9</v>
      </c>
      <c r="D16" s="31">
        <v>41344.9</v>
      </c>
      <c r="E16">
        <v>6367.8244999999997</v>
      </c>
      <c r="F16">
        <v>15.4017</v>
      </c>
    </row>
    <row r="17" spans="1:6" x14ac:dyDescent="0.3">
      <c r="A17" t="s">
        <v>10</v>
      </c>
      <c r="B17" t="s">
        <v>10</v>
      </c>
      <c r="C17" t="s">
        <v>11</v>
      </c>
      <c r="D17" s="31">
        <v>10385.01</v>
      </c>
      <c r="E17">
        <v>3980.7613000000001</v>
      </c>
      <c r="F17">
        <v>38.331800000000001</v>
      </c>
    </row>
    <row r="18" spans="1:6" x14ac:dyDescent="0.3">
      <c r="A18" t="s">
        <v>47</v>
      </c>
      <c r="B18" t="s">
        <v>47</v>
      </c>
      <c r="C18" t="s">
        <v>48</v>
      </c>
      <c r="D18" s="31">
        <v>79814.100000000006</v>
      </c>
      <c r="E18">
        <v>39598.081299999998</v>
      </c>
      <c r="F18">
        <v>49.6128</v>
      </c>
    </row>
    <row r="19" spans="1:6" x14ac:dyDescent="0.3">
      <c r="A19" t="s">
        <v>12</v>
      </c>
      <c r="B19" t="s">
        <v>12</v>
      </c>
      <c r="C19" t="s">
        <v>13</v>
      </c>
      <c r="D19" s="31">
        <v>16214.82</v>
      </c>
      <c r="E19">
        <v>5223.4633999999996</v>
      </c>
      <c r="F19">
        <v>32.214100000000002</v>
      </c>
    </row>
    <row r="20" spans="1:6" x14ac:dyDescent="0.3">
      <c r="A20" t="s">
        <v>46</v>
      </c>
      <c r="B20" t="s">
        <v>46</v>
      </c>
      <c r="C20" t="s">
        <v>35</v>
      </c>
      <c r="D20" s="31">
        <v>124276.29</v>
      </c>
      <c r="E20">
        <v>36798.440399999999</v>
      </c>
      <c r="F20">
        <v>29.610099999999999</v>
      </c>
    </row>
    <row r="21" spans="1:6" x14ac:dyDescent="0.3">
      <c r="A21" t="s">
        <v>44</v>
      </c>
      <c r="B21" t="s">
        <v>44</v>
      </c>
      <c r="C21" t="s">
        <v>45</v>
      </c>
      <c r="D21" s="31">
        <v>133338.1</v>
      </c>
      <c r="E21">
        <v>41003.301800000001</v>
      </c>
      <c r="F21">
        <v>30.751300000000001</v>
      </c>
    </row>
    <row r="22" spans="1:6" x14ac:dyDescent="0.3">
      <c r="A22" t="s">
        <v>14</v>
      </c>
      <c r="B22" t="s">
        <v>14</v>
      </c>
      <c r="C22" t="s">
        <v>15</v>
      </c>
      <c r="D22" s="31">
        <v>34252.5</v>
      </c>
      <c r="E22">
        <v>14119.1265</v>
      </c>
      <c r="F22">
        <v>41.220700000000001</v>
      </c>
    </row>
    <row r="23" spans="1:6" x14ac:dyDescent="0.3">
      <c r="A23" t="s">
        <v>34</v>
      </c>
      <c r="B23" t="s">
        <v>34</v>
      </c>
      <c r="C23" t="s">
        <v>35</v>
      </c>
      <c r="D23" s="31">
        <v>25000</v>
      </c>
      <c r="E23">
        <v>9836.1352000000006</v>
      </c>
      <c r="F23">
        <v>39.344499999999996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2022</vt:lpstr>
      <vt:lpstr>2021</vt:lpstr>
      <vt:lpstr>2020</vt:lpstr>
      <vt:lpstr>2019</vt:lpstr>
      <vt:lpstr>dodatek funkcyjny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2022-05-17T12:24:14Z</cp:lastPrinted>
  <dcterms:created xsi:type="dcterms:W3CDTF">2022-05-04T08:38:27Z</dcterms:created>
  <dcterms:modified xsi:type="dcterms:W3CDTF">2023-01-24T09:28:13Z</dcterms:modified>
</cp:coreProperties>
</file>