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60" yWindow="4296" windowWidth="20256" windowHeight="7248" tabRatio="783" firstSheet="1" activeTab="7"/>
  </bookViews>
  <sheets>
    <sheet name="2021 BEZ CLP" sheetId="6" r:id="rId1"/>
    <sheet name="I K" sheetId="8" r:id="rId2"/>
    <sheet name="II K" sheetId="9" r:id="rId3"/>
    <sheet name="III K" sheetId="10" r:id="rId4"/>
    <sheet name="IV K" sheetId="11" r:id="rId5"/>
    <sheet name="2021 Opiekun" sheetId="4" r:id="rId6"/>
    <sheet name="Obliczenia" sheetId="14" r:id="rId7"/>
    <sheet name="WYLICZENIA" sheetId="12" r:id="rId8"/>
    <sheet name="Plan Roczny" sheetId="15" r:id="rId9"/>
    <sheet name="Epson21" sheetId="23" r:id="rId10"/>
    <sheet name="Epson Q1" sheetId="21" r:id="rId11"/>
    <sheet name="Epson Q2" sheetId="24" r:id="rId12"/>
    <sheet name="Epson Q3" sheetId="25" r:id="rId13"/>
    <sheet name="Arkusz1" sheetId="26" r:id="rId14"/>
  </sheets>
  <calcPr calcId="145621"/>
</workbook>
</file>

<file path=xl/calcChain.xml><?xml version="1.0" encoding="utf-8"?>
<calcChain xmlns="http://schemas.openxmlformats.org/spreadsheetml/2006/main">
  <c r="L304" i="4" l="1"/>
  <c r="L452" i="4"/>
  <c r="L605" i="4"/>
  <c r="L264" i="4" l="1"/>
  <c r="L643" i="4"/>
  <c r="I26" i="23"/>
  <c r="I21" i="23"/>
  <c r="I16" i="23"/>
  <c r="I11" i="23"/>
  <c r="I6" i="23"/>
  <c r="H3" i="23"/>
  <c r="H4" i="23"/>
  <c r="H5" i="23"/>
  <c r="H6" i="23"/>
  <c r="H7" i="23"/>
  <c r="H8" i="23"/>
  <c r="H9" i="23"/>
  <c r="H10" i="23"/>
  <c r="H11" i="23"/>
  <c r="H12" i="23"/>
  <c r="H13" i="23"/>
  <c r="H14" i="23"/>
  <c r="H15" i="23"/>
  <c r="H16" i="23"/>
  <c r="H17" i="23"/>
  <c r="H18" i="23"/>
  <c r="H19" i="23"/>
  <c r="H20" i="23"/>
  <c r="H21" i="23"/>
  <c r="H22" i="23"/>
  <c r="H23" i="23"/>
  <c r="H24" i="23"/>
  <c r="H25" i="23"/>
  <c r="H26" i="23"/>
  <c r="H2" i="23"/>
  <c r="H35" i="12"/>
  <c r="J31" i="12"/>
  <c r="J32" i="12"/>
  <c r="J33" i="12"/>
  <c r="J34" i="12"/>
  <c r="J35" i="12"/>
  <c r="J30" i="12"/>
  <c r="J22" i="12"/>
  <c r="J23" i="12"/>
  <c r="C23" i="12" s="1"/>
  <c r="J24" i="12"/>
  <c r="J25" i="12"/>
  <c r="J21" i="12"/>
  <c r="B21" i="12" s="1"/>
  <c r="H304" i="4"/>
  <c r="H452" i="4"/>
  <c r="H605" i="4"/>
  <c r="H264" i="4"/>
  <c r="H643" i="4"/>
  <c r="H26" i="25"/>
  <c r="H25" i="25"/>
  <c r="H24" i="25"/>
  <c r="H23" i="25"/>
  <c r="H22" i="25"/>
  <c r="I26" i="25" s="1"/>
  <c r="H21" i="25"/>
  <c r="H20" i="25"/>
  <c r="H19" i="25"/>
  <c r="H18" i="25"/>
  <c r="H17" i="25"/>
  <c r="I21" i="25" s="1"/>
  <c r="H16" i="25"/>
  <c r="H15" i="25"/>
  <c r="H14" i="25"/>
  <c r="H13" i="25"/>
  <c r="H12" i="25"/>
  <c r="I16" i="25" s="1"/>
  <c r="H11" i="25"/>
  <c r="H10" i="25"/>
  <c r="H9" i="25"/>
  <c r="H8" i="25"/>
  <c r="H7" i="25"/>
  <c r="I11" i="25" s="1"/>
  <c r="I6" i="25"/>
  <c r="H3" i="25"/>
  <c r="H4" i="25"/>
  <c r="H5" i="25"/>
  <c r="H6" i="25"/>
  <c r="H2" i="25"/>
  <c r="H2" i="24"/>
  <c r="I2" i="24"/>
  <c r="C708" i="4"/>
  <c r="D708" i="4"/>
  <c r="E708" i="4"/>
  <c r="F708" i="4"/>
  <c r="G708" i="4"/>
  <c r="H708" i="4"/>
  <c r="I708" i="4"/>
  <c r="J708" i="4"/>
  <c r="K708" i="4"/>
  <c r="L708" i="4"/>
  <c r="C709" i="4"/>
  <c r="D709" i="4"/>
  <c r="E709" i="4"/>
  <c r="F709" i="4"/>
  <c r="G709" i="4"/>
  <c r="H709" i="4"/>
  <c r="I709" i="4"/>
  <c r="J709" i="4"/>
  <c r="K709" i="4"/>
  <c r="L709" i="4"/>
  <c r="C710" i="4"/>
  <c r="D710" i="4"/>
  <c r="E710" i="4"/>
  <c r="F710" i="4"/>
  <c r="G710" i="4"/>
  <c r="H710" i="4"/>
  <c r="I710" i="4"/>
  <c r="J710" i="4"/>
  <c r="K710" i="4"/>
  <c r="L710" i="4"/>
  <c r="C711" i="4"/>
  <c r="D711" i="4"/>
  <c r="E711" i="4"/>
  <c r="F711" i="4"/>
  <c r="G711" i="4"/>
  <c r="H711" i="4"/>
  <c r="I711" i="4"/>
  <c r="J711" i="4"/>
  <c r="K711" i="4"/>
  <c r="L711" i="4"/>
  <c r="C712" i="4"/>
  <c r="D712" i="4"/>
  <c r="E712" i="4"/>
  <c r="F712" i="4"/>
  <c r="G712" i="4"/>
  <c r="H712" i="4"/>
  <c r="I712" i="4"/>
  <c r="J712" i="4"/>
  <c r="K712" i="4"/>
  <c r="L712" i="4"/>
  <c r="C713" i="4"/>
  <c r="D713" i="4"/>
  <c r="E713" i="4"/>
  <c r="F713" i="4"/>
  <c r="G713" i="4"/>
  <c r="H713" i="4"/>
  <c r="I713" i="4"/>
  <c r="J713" i="4"/>
  <c r="K713" i="4"/>
  <c r="L713" i="4"/>
  <c r="C714" i="4"/>
  <c r="D714" i="4"/>
  <c r="E714" i="4"/>
  <c r="F714" i="4"/>
  <c r="G714" i="4"/>
  <c r="H714" i="4"/>
  <c r="I714" i="4"/>
  <c r="J714" i="4"/>
  <c r="K714" i="4"/>
  <c r="L714" i="4"/>
  <c r="C715" i="4"/>
  <c r="D715" i="4"/>
  <c r="E715" i="4"/>
  <c r="F715" i="4"/>
  <c r="G715" i="4"/>
  <c r="H715" i="4"/>
  <c r="I715" i="4"/>
  <c r="J715" i="4"/>
  <c r="K715" i="4"/>
  <c r="L715" i="4"/>
  <c r="C716" i="4"/>
  <c r="D716" i="4"/>
  <c r="E716" i="4"/>
  <c r="F716" i="4"/>
  <c r="G716" i="4"/>
  <c r="H716" i="4"/>
  <c r="I716" i="4"/>
  <c r="J716" i="4"/>
  <c r="K716" i="4"/>
  <c r="L716" i="4"/>
  <c r="C717" i="4"/>
  <c r="D717" i="4"/>
  <c r="E717" i="4"/>
  <c r="F717" i="4"/>
  <c r="G717" i="4"/>
  <c r="H717" i="4"/>
  <c r="I717" i="4"/>
  <c r="J717" i="4"/>
  <c r="K717" i="4"/>
  <c r="L717" i="4"/>
  <c r="C718" i="4"/>
  <c r="D718" i="4"/>
  <c r="E718" i="4"/>
  <c r="F718" i="4"/>
  <c r="G718" i="4"/>
  <c r="H718" i="4"/>
  <c r="I718" i="4"/>
  <c r="J718" i="4"/>
  <c r="K718" i="4"/>
  <c r="L718" i="4"/>
  <c r="C719" i="4"/>
  <c r="D719" i="4"/>
  <c r="E719" i="4"/>
  <c r="F719" i="4"/>
  <c r="G719" i="4"/>
  <c r="H719" i="4"/>
  <c r="I719" i="4"/>
  <c r="J719" i="4"/>
  <c r="K719" i="4"/>
  <c r="L719" i="4"/>
  <c r="C720" i="4"/>
  <c r="D720" i="4"/>
  <c r="E720" i="4"/>
  <c r="F720" i="4"/>
  <c r="G720" i="4"/>
  <c r="H720" i="4"/>
  <c r="I720" i="4"/>
  <c r="J720" i="4"/>
  <c r="K720" i="4"/>
  <c r="L720" i="4"/>
  <c r="C721" i="4"/>
  <c r="D721" i="4"/>
  <c r="E721" i="4"/>
  <c r="F721" i="4"/>
  <c r="G721" i="4"/>
  <c r="H721" i="4"/>
  <c r="I721" i="4"/>
  <c r="J721" i="4"/>
  <c r="K721" i="4"/>
  <c r="L721" i="4"/>
  <c r="C722" i="4"/>
  <c r="D722" i="4"/>
  <c r="E722" i="4"/>
  <c r="F722" i="4"/>
  <c r="G722" i="4"/>
  <c r="H722" i="4"/>
  <c r="I722" i="4"/>
  <c r="J722" i="4"/>
  <c r="K722" i="4"/>
  <c r="L722" i="4"/>
  <c r="C723" i="4"/>
  <c r="D723" i="4"/>
  <c r="E723" i="4"/>
  <c r="F723" i="4"/>
  <c r="G723" i="4"/>
  <c r="H723" i="4"/>
  <c r="I723" i="4"/>
  <c r="J723" i="4"/>
  <c r="K723" i="4"/>
  <c r="L723" i="4"/>
  <c r="C724" i="4"/>
  <c r="D724" i="4"/>
  <c r="E724" i="4"/>
  <c r="F724" i="4"/>
  <c r="G724" i="4"/>
  <c r="H724" i="4"/>
  <c r="I724" i="4"/>
  <c r="J724" i="4"/>
  <c r="K724" i="4"/>
  <c r="L724" i="4"/>
  <c r="C725" i="4"/>
  <c r="D725" i="4"/>
  <c r="E725" i="4"/>
  <c r="F725" i="4"/>
  <c r="G725" i="4"/>
  <c r="H725" i="4"/>
  <c r="I725" i="4"/>
  <c r="J725" i="4"/>
  <c r="K725" i="4"/>
  <c r="L725" i="4"/>
  <c r="C726" i="4"/>
  <c r="D726" i="4"/>
  <c r="E726" i="4"/>
  <c r="F726" i="4"/>
  <c r="G726" i="4"/>
  <c r="H726" i="4"/>
  <c r="I726" i="4"/>
  <c r="J726" i="4"/>
  <c r="K726" i="4"/>
  <c r="L726" i="4"/>
  <c r="C727" i="4"/>
  <c r="D727" i="4"/>
  <c r="E727" i="4"/>
  <c r="F727" i="4"/>
  <c r="G727" i="4"/>
  <c r="H727" i="4"/>
  <c r="I727" i="4"/>
  <c r="J727" i="4"/>
  <c r="K727" i="4"/>
  <c r="L727" i="4"/>
  <c r="C728" i="4"/>
  <c r="D728" i="4"/>
  <c r="E728" i="4"/>
  <c r="F728" i="4"/>
  <c r="G728" i="4"/>
  <c r="H728" i="4"/>
  <c r="I728" i="4"/>
  <c r="J728" i="4"/>
  <c r="K728" i="4"/>
  <c r="L728" i="4"/>
  <c r="C729" i="4"/>
  <c r="D729" i="4"/>
  <c r="E729" i="4"/>
  <c r="F729" i="4"/>
  <c r="G729" i="4"/>
  <c r="H729" i="4"/>
  <c r="I729" i="4"/>
  <c r="J729" i="4"/>
  <c r="K729" i="4"/>
  <c r="L729" i="4"/>
  <c r="C730" i="4"/>
  <c r="D730" i="4"/>
  <c r="E730" i="4"/>
  <c r="F730" i="4"/>
  <c r="G730" i="4"/>
  <c r="H730" i="4"/>
  <c r="I730" i="4"/>
  <c r="J730" i="4"/>
  <c r="K730" i="4"/>
  <c r="L730" i="4"/>
  <c r="C731" i="4"/>
  <c r="D731" i="4"/>
  <c r="E731" i="4"/>
  <c r="F731" i="4"/>
  <c r="G731" i="4"/>
  <c r="H731" i="4"/>
  <c r="I731" i="4"/>
  <c r="J731" i="4"/>
  <c r="K731" i="4"/>
  <c r="L731" i="4"/>
  <c r="C732" i="4"/>
  <c r="D732" i="4"/>
  <c r="E732" i="4"/>
  <c r="F732" i="4"/>
  <c r="G732" i="4"/>
  <c r="H732" i="4"/>
  <c r="I732" i="4"/>
  <c r="J732" i="4"/>
  <c r="K732" i="4"/>
  <c r="L732" i="4"/>
  <c r="C733" i="4"/>
  <c r="D733" i="4"/>
  <c r="E733" i="4"/>
  <c r="F733" i="4"/>
  <c r="G733" i="4"/>
  <c r="H733" i="4"/>
  <c r="I733" i="4"/>
  <c r="J733" i="4"/>
  <c r="K733" i="4"/>
  <c r="L733" i="4"/>
  <c r="C734" i="4"/>
  <c r="D734" i="4"/>
  <c r="E734" i="4"/>
  <c r="F734" i="4"/>
  <c r="G734" i="4"/>
  <c r="H734" i="4"/>
  <c r="I734" i="4"/>
  <c r="J734" i="4"/>
  <c r="K734" i="4"/>
  <c r="L734" i="4"/>
  <c r="C735" i="4"/>
  <c r="D735" i="4"/>
  <c r="E735" i="4"/>
  <c r="F735" i="4"/>
  <c r="G735" i="4"/>
  <c r="H735" i="4"/>
  <c r="I735" i="4"/>
  <c r="J735" i="4"/>
  <c r="K735" i="4"/>
  <c r="L735" i="4"/>
  <c r="C736" i="4"/>
  <c r="D736" i="4"/>
  <c r="E736" i="4"/>
  <c r="F736" i="4"/>
  <c r="G736" i="4"/>
  <c r="H736" i="4"/>
  <c r="I736" i="4"/>
  <c r="J736" i="4"/>
  <c r="K736" i="4"/>
  <c r="L736" i="4"/>
  <c r="C737" i="4"/>
  <c r="D737" i="4"/>
  <c r="E737" i="4"/>
  <c r="F737" i="4"/>
  <c r="G737" i="4"/>
  <c r="H737" i="4"/>
  <c r="I737" i="4"/>
  <c r="J737" i="4"/>
  <c r="K737" i="4"/>
  <c r="L737" i="4"/>
  <c r="C738" i="4"/>
  <c r="D738" i="4"/>
  <c r="E738" i="4"/>
  <c r="F738" i="4"/>
  <c r="G738" i="4"/>
  <c r="H738" i="4"/>
  <c r="I738" i="4"/>
  <c r="J738" i="4"/>
  <c r="K738" i="4"/>
  <c r="L738" i="4"/>
  <c r="C739" i="4"/>
  <c r="D739" i="4"/>
  <c r="E739" i="4"/>
  <c r="F739" i="4"/>
  <c r="G739" i="4"/>
  <c r="H739" i="4"/>
  <c r="I739" i="4"/>
  <c r="J739" i="4"/>
  <c r="K739" i="4"/>
  <c r="L739" i="4"/>
  <c r="C740" i="4"/>
  <c r="D740" i="4"/>
  <c r="E740" i="4"/>
  <c r="F740" i="4"/>
  <c r="G740" i="4"/>
  <c r="H740" i="4"/>
  <c r="I740" i="4"/>
  <c r="J740" i="4"/>
  <c r="K740" i="4"/>
  <c r="L740" i="4"/>
  <c r="C741" i="4"/>
  <c r="D741" i="4"/>
  <c r="E741" i="4"/>
  <c r="F741" i="4"/>
  <c r="G741" i="4"/>
  <c r="H741" i="4"/>
  <c r="I741" i="4"/>
  <c r="J741" i="4"/>
  <c r="K741" i="4"/>
  <c r="L741" i="4"/>
  <c r="C742" i="4"/>
  <c r="D742" i="4"/>
  <c r="E742" i="4"/>
  <c r="F742" i="4"/>
  <c r="G742" i="4"/>
  <c r="H742" i="4"/>
  <c r="I742" i="4"/>
  <c r="J742" i="4"/>
  <c r="K742" i="4"/>
  <c r="L742" i="4"/>
  <c r="C743" i="4"/>
  <c r="D743" i="4"/>
  <c r="E743" i="4"/>
  <c r="F743" i="4"/>
  <c r="G743" i="4"/>
  <c r="H743" i="4"/>
  <c r="I743" i="4"/>
  <c r="J743" i="4"/>
  <c r="K743" i="4"/>
  <c r="L743" i="4"/>
  <c r="C744" i="4"/>
  <c r="D744" i="4"/>
  <c r="E744" i="4"/>
  <c r="F744" i="4"/>
  <c r="G744" i="4"/>
  <c r="H744" i="4"/>
  <c r="I744" i="4"/>
  <c r="J744" i="4"/>
  <c r="K744" i="4"/>
  <c r="L744" i="4"/>
  <c r="E48" i="6"/>
  <c r="P28" i="14"/>
  <c r="Q28" i="14"/>
  <c r="L3" i="21" l="1"/>
  <c r="L4" i="21"/>
  <c r="L5" i="21"/>
  <c r="L6" i="21"/>
  <c r="L7" i="21"/>
  <c r="L8" i="21"/>
  <c r="L9" i="21"/>
  <c r="L10" i="21"/>
  <c r="L11" i="21"/>
  <c r="L12" i="21"/>
  <c r="L13" i="21"/>
  <c r="L2" i="21"/>
  <c r="H3" i="24"/>
  <c r="H4" i="24"/>
  <c r="H5" i="24"/>
  <c r="H6" i="24"/>
  <c r="H7" i="24"/>
  <c r="H8" i="24"/>
  <c r="H9" i="24"/>
  <c r="H10" i="24"/>
  <c r="H11" i="24"/>
  <c r="E675" i="6"/>
  <c r="E676" i="6"/>
  <c r="E49" i="6"/>
  <c r="E50" i="6"/>
  <c r="E51" i="6"/>
  <c r="E52" i="6"/>
  <c r="E8" i="6"/>
  <c r="E53" i="6"/>
  <c r="E54" i="6"/>
  <c r="E55" i="6"/>
  <c r="E56" i="6"/>
  <c r="E57" i="6"/>
  <c r="E58" i="6"/>
  <c r="E59" i="6"/>
  <c r="E60" i="6"/>
  <c r="E9" i="6"/>
  <c r="E61" i="6"/>
  <c r="E62" i="6"/>
  <c r="E63" i="6"/>
  <c r="E64" i="6"/>
  <c r="E65" i="6"/>
  <c r="E66" i="6"/>
  <c r="E67" i="6"/>
  <c r="E68" i="6"/>
  <c r="E69" i="6"/>
  <c r="E70" i="6"/>
  <c r="E71" i="6"/>
  <c r="E72" i="6"/>
  <c r="E10" i="6"/>
  <c r="E73" i="6"/>
  <c r="E74" i="6"/>
  <c r="E75" i="6"/>
  <c r="E76" i="6"/>
  <c r="E77" i="6"/>
  <c r="E78" i="6"/>
  <c r="E79" i="6"/>
  <c r="E80" i="6"/>
  <c r="E81" i="6"/>
  <c r="E82" i="6"/>
  <c r="E83" i="6"/>
  <c r="E84" i="6"/>
  <c r="E85" i="6"/>
  <c r="E86" i="6"/>
  <c r="E87" i="6"/>
  <c r="E88" i="6"/>
  <c r="E89" i="6"/>
  <c r="E90" i="6"/>
  <c r="E91" i="6"/>
  <c r="E92" i="6"/>
  <c r="E93" i="6"/>
  <c r="E94" i="6"/>
  <c r="E95" i="6"/>
  <c r="E96" i="6"/>
  <c r="E97" i="6"/>
  <c r="E98" i="6"/>
  <c r="E99" i="6"/>
  <c r="E100" i="6"/>
  <c r="E101" i="6"/>
  <c r="E102" i="6"/>
  <c r="E11" i="6"/>
  <c r="E103" i="6"/>
  <c r="E104" i="6"/>
  <c r="E105" i="6"/>
  <c r="E106" i="6"/>
  <c r="E107" i="6"/>
  <c r="E108" i="6"/>
  <c r="E109" i="6"/>
  <c r="E110" i="6"/>
  <c r="E111" i="6"/>
  <c r="E12" i="6"/>
  <c r="E112" i="6"/>
  <c r="E113" i="6"/>
  <c r="E114" i="6"/>
  <c r="E115" i="6"/>
  <c r="E116" i="6"/>
  <c r="E117" i="6"/>
  <c r="E118" i="6"/>
  <c r="E119" i="6"/>
  <c r="E120" i="6"/>
  <c r="E13" i="6"/>
  <c r="E121" i="6"/>
  <c r="E122" i="6"/>
  <c r="E123" i="6"/>
  <c r="E124" i="6"/>
  <c r="E125" i="6"/>
  <c r="E126" i="6"/>
  <c r="E127" i="6"/>
  <c r="E128" i="6"/>
  <c r="E129" i="6"/>
  <c r="E130" i="6"/>
  <c r="E131" i="6"/>
  <c r="E132" i="6"/>
  <c r="E14" i="6"/>
  <c r="E133" i="6"/>
  <c r="E134" i="6"/>
  <c r="E135" i="6"/>
  <c r="E136" i="6"/>
  <c r="E137" i="6"/>
  <c r="E138" i="6"/>
  <c r="E139" i="6"/>
  <c r="E140" i="6"/>
  <c r="E141" i="6"/>
  <c r="E142" i="6"/>
  <c r="E143" i="6"/>
  <c r="E144" i="6"/>
  <c r="E145" i="6"/>
  <c r="E15" i="6"/>
  <c r="E146" i="6"/>
  <c r="E147" i="6"/>
  <c r="E148" i="6"/>
  <c r="E149" i="6"/>
  <c r="E150" i="6"/>
  <c r="E151" i="6"/>
  <c r="E152" i="6"/>
  <c r="E153" i="6"/>
  <c r="E154" i="6"/>
  <c r="E16" i="6"/>
  <c r="E155" i="6"/>
  <c r="E156" i="6"/>
  <c r="E157" i="6"/>
  <c r="E158" i="6"/>
  <c r="E159" i="6"/>
  <c r="E160" i="6"/>
  <c r="E161" i="6"/>
  <c r="E162" i="6"/>
  <c r="E163" i="6"/>
  <c r="E164" i="6"/>
  <c r="E165" i="6"/>
  <c r="E166" i="6"/>
  <c r="E167" i="6"/>
  <c r="E168" i="6"/>
  <c r="E169" i="6"/>
  <c r="E170" i="6"/>
  <c r="E171" i="6"/>
  <c r="E172" i="6"/>
  <c r="E173" i="6"/>
  <c r="E174" i="6"/>
  <c r="E175" i="6"/>
  <c r="E176" i="6"/>
  <c r="E177" i="6"/>
  <c r="E178" i="6"/>
  <c r="E179" i="6"/>
  <c r="E180" i="6"/>
  <c r="E17" i="6"/>
  <c r="E181" i="6"/>
  <c r="E18" i="6"/>
  <c r="E182" i="6"/>
  <c r="E183" i="6"/>
  <c r="E19" i="6"/>
  <c r="E184" i="6"/>
  <c r="E185" i="6"/>
  <c r="E186" i="6"/>
  <c r="E187" i="6"/>
  <c r="E188" i="6"/>
  <c r="E189" i="6"/>
  <c r="E190" i="6"/>
  <c r="E191" i="6"/>
  <c r="E192" i="6"/>
  <c r="E193" i="6"/>
  <c r="E194" i="6"/>
  <c r="E195" i="6"/>
  <c r="E196" i="6"/>
  <c r="E197" i="6"/>
  <c r="E198" i="6"/>
  <c r="E20" i="6"/>
  <c r="E199" i="6"/>
  <c r="E200" i="6"/>
  <c r="E201" i="6"/>
  <c r="E202" i="6"/>
  <c r="E203" i="6"/>
  <c r="E204" i="6"/>
  <c r="E205" i="6"/>
  <c r="E206" i="6"/>
  <c r="E207" i="6"/>
  <c r="E208" i="6"/>
  <c r="E209" i="6"/>
  <c r="E210" i="6"/>
  <c r="E211" i="6"/>
  <c r="E21" i="6"/>
  <c r="E212" i="6"/>
  <c r="E213" i="6"/>
  <c r="E214" i="6"/>
  <c r="E215" i="6"/>
  <c r="E216" i="6"/>
  <c r="E217" i="6"/>
  <c r="E218" i="6"/>
  <c r="E219" i="6"/>
  <c r="E220" i="6"/>
  <c r="E221" i="6"/>
  <c r="E222" i="6"/>
  <c r="E223" i="6"/>
  <c r="E224" i="6"/>
  <c r="E225" i="6"/>
  <c r="E226" i="6"/>
  <c r="E227" i="6"/>
  <c r="E228" i="6"/>
  <c r="E229" i="6"/>
  <c r="E230" i="6"/>
  <c r="E231" i="6"/>
  <c r="E232" i="6"/>
  <c r="E233" i="6"/>
  <c r="E234" i="6"/>
  <c r="E235" i="6"/>
  <c r="E236" i="6"/>
  <c r="E237" i="6"/>
  <c r="E238" i="6"/>
  <c r="E239" i="6"/>
  <c r="E240" i="6"/>
  <c r="E241" i="6"/>
  <c r="E2" i="6"/>
  <c r="E242" i="6"/>
  <c r="E243" i="6"/>
  <c r="E244" i="6"/>
  <c r="E245" i="6"/>
  <c r="E246" i="6"/>
  <c r="E247" i="6"/>
  <c r="E248" i="6"/>
  <c r="E249" i="6"/>
  <c r="E250" i="6"/>
  <c r="E251" i="6"/>
  <c r="E252" i="6"/>
  <c r="E253" i="6"/>
  <c r="E254" i="6"/>
  <c r="E255" i="6"/>
  <c r="E256" i="6"/>
  <c r="E257" i="6"/>
  <c r="E258" i="6"/>
  <c r="E259" i="6"/>
  <c r="E260" i="6"/>
  <c r="E261" i="6"/>
  <c r="E262" i="6"/>
  <c r="E263" i="6"/>
  <c r="E264" i="6"/>
  <c r="E265" i="6"/>
  <c r="E266" i="6"/>
  <c r="E267" i="6"/>
  <c r="E268" i="6"/>
  <c r="E269" i="6"/>
  <c r="E270" i="6"/>
  <c r="E271" i="6"/>
  <c r="E22" i="6"/>
  <c r="E272" i="6"/>
  <c r="E273" i="6"/>
  <c r="E274" i="6"/>
  <c r="E275" i="6"/>
  <c r="E276" i="6"/>
  <c r="E277" i="6"/>
  <c r="E278" i="6"/>
  <c r="E23" i="6"/>
  <c r="E279" i="6"/>
  <c r="E280" i="6"/>
  <c r="E281" i="6"/>
  <c r="E282" i="6"/>
  <c r="E283" i="6"/>
  <c r="E284" i="6"/>
  <c r="E285" i="6"/>
  <c r="E286" i="6"/>
  <c r="E287" i="6"/>
  <c r="E288" i="6"/>
  <c r="E24" i="6"/>
  <c r="E289" i="6"/>
  <c r="E290" i="6"/>
  <c r="E291" i="6"/>
  <c r="E292" i="6"/>
  <c r="E293" i="6"/>
  <c r="E3" i="6"/>
  <c r="E294" i="6"/>
  <c r="E295" i="6"/>
  <c r="E25" i="6"/>
  <c r="E26" i="6"/>
  <c r="E27" i="6"/>
  <c r="E296" i="6"/>
  <c r="E297" i="6"/>
  <c r="E298" i="6"/>
  <c r="E299" i="6"/>
  <c r="E300" i="6"/>
  <c r="E301" i="6"/>
  <c r="E28" i="6"/>
  <c r="E302" i="6"/>
  <c r="E303" i="6"/>
  <c r="E304" i="6"/>
  <c r="E305" i="6"/>
  <c r="E306" i="6"/>
  <c r="E29" i="6"/>
  <c r="E307" i="6"/>
  <c r="E308" i="6"/>
  <c r="E309" i="6"/>
  <c r="E310" i="6"/>
  <c r="E311" i="6"/>
  <c r="E312" i="6"/>
  <c r="E313" i="6"/>
  <c r="E314" i="6"/>
  <c r="E315" i="6"/>
  <c r="E316" i="6"/>
  <c r="E317" i="6"/>
  <c r="E318" i="6"/>
  <c r="E319" i="6"/>
  <c r="E320" i="6"/>
  <c r="E321" i="6"/>
  <c r="E322" i="6"/>
  <c r="E323" i="6"/>
  <c r="E324" i="6"/>
  <c r="E325" i="6"/>
  <c r="E326" i="6"/>
  <c r="E327" i="6"/>
  <c r="E328" i="6"/>
  <c r="E329" i="6"/>
  <c r="E330" i="6"/>
  <c r="E331" i="6"/>
  <c r="E332" i="6"/>
  <c r="E333" i="6"/>
  <c r="E334" i="6"/>
  <c r="E335" i="6"/>
  <c r="E336" i="6"/>
  <c r="E30" i="6"/>
  <c r="E337" i="6"/>
  <c r="E338" i="6"/>
  <c r="E339" i="6"/>
  <c r="E340" i="6"/>
  <c r="E341" i="6"/>
  <c r="E342" i="6"/>
  <c r="E31" i="6"/>
  <c r="E343" i="6"/>
  <c r="E344" i="6"/>
  <c r="E345" i="6"/>
  <c r="E346" i="6"/>
  <c r="E347" i="6"/>
  <c r="E348" i="6"/>
  <c r="E349" i="6"/>
  <c r="E350" i="6"/>
  <c r="E351" i="6"/>
  <c r="E352" i="6"/>
  <c r="E353" i="6"/>
  <c r="E354" i="6"/>
  <c r="E355" i="6"/>
  <c r="E32" i="6"/>
  <c r="E356" i="6"/>
  <c r="E357" i="6"/>
  <c r="E33" i="6"/>
  <c r="E358" i="6"/>
  <c r="E359" i="6"/>
  <c r="E360" i="6"/>
  <c r="E361" i="6"/>
  <c r="E362" i="6"/>
  <c r="E363" i="6"/>
  <c r="E364" i="6"/>
  <c r="E365" i="6"/>
  <c r="E366" i="6"/>
  <c r="E367" i="6"/>
  <c r="E368" i="6"/>
  <c r="E369" i="6"/>
  <c r="E370" i="6"/>
  <c r="E371" i="6"/>
  <c r="E372" i="6"/>
  <c r="E373" i="6"/>
  <c r="E374" i="6"/>
  <c r="E375" i="6"/>
  <c r="E376" i="6"/>
  <c r="E377" i="6"/>
  <c r="E378" i="6"/>
  <c r="E379" i="6"/>
  <c r="E380" i="6"/>
  <c r="E381" i="6"/>
  <c r="E382" i="6"/>
  <c r="E383" i="6"/>
  <c r="E384" i="6"/>
  <c r="E385" i="6"/>
  <c r="E386" i="6"/>
  <c r="E387" i="6"/>
  <c r="E388" i="6"/>
  <c r="E389" i="6"/>
  <c r="E390" i="6"/>
  <c r="E391" i="6"/>
  <c r="E392" i="6"/>
  <c r="E393" i="6"/>
  <c r="E394" i="6"/>
  <c r="E395" i="6"/>
  <c r="E396" i="6"/>
  <c r="E397" i="6"/>
  <c r="E398" i="6"/>
  <c r="E4" i="6"/>
  <c r="E399" i="6"/>
  <c r="E400" i="6"/>
  <c r="E401" i="6"/>
  <c r="E402" i="6"/>
  <c r="E403" i="6"/>
  <c r="E404" i="6"/>
  <c r="E405" i="6"/>
  <c r="E406" i="6"/>
  <c r="E407" i="6"/>
  <c r="E408" i="6"/>
  <c r="E409" i="6"/>
  <c r="E34" i="6"/>
  <c r="E410" i="6"/>
  <c r="E411" i="6"/>
  <c r="E412" i="6"/>
  <c r="E413" i="6"/>
  <c r="E414" i="6"/>
  <c r="E415" i="6"/>
  <c r="E416" i="6"/>
  <c r="E417" i="6"/>
  <c r="E418" i="6"/>
  <c r="E35" i="6"/>
  <c r="E419" i="6"/>
  <c r="E420" i="6"/>
  <c r="E421" i="6"/>
  <c r="E422" i="6"/>
  <c r="E423" i="6"/>
  <c r="E424" i="6"/>
  <c r="E425" i="6"/>
  <c r="E426" i="6"/>
  <c r="E427" i="6"/>
  <c r="E428" i="6"/>
  <c r="E429" i="6"/>
  <c r="E430" i="6"/>
  <c r="E431" i="6"/>
  <c r="E432" i="6"/>
  <c r="E433" i="6"/>
  <c r="E434" i="6"/>
  <c r="E435" i="6"/>
  <c r="E436" i="6"/>
  <c r="E437" i="6"/>
  <c r="E438" i="6"/>
  <c r="E439" i="6"/>
  <c r="E440" i="6"/>
  <c r="E441" i="6"/>
  <c r="E36" i="6"/>
  <c r="E442" i="6"/>
  <c r="E443" i="6"/>
  <c r="E444" i="6"/>
  <c r="E445" i="6"/>
  <c r="E446" i="6"/>
  <c r="E447" i="6"/>
  <c r="E37" i="6"/>
  <c r="E448" i="6"/>
  <c r="E449" i="6"/>
  <c r="E450" i="6"/>
  <c r="E451" i="6"/>
  <c r="E7" i="6"/>
  <c r="E452" i="6"/>
  <c r="E453" i="6"/>
  <c r="E454" i="6"/>
  <c r="E455" i="6"/>
  <c r="E456" i="6"/>
  <c r="E457" i="6"/>
  <c r="E458" i="6"/>
  <c r="E459" i="6"/>
  <c r="E38" i="6"/>
  <c r="E460" i="6"/>
  <c r="E461" i="6"/>
  <c r="E462" i="6"/>
  <c r="E463" i="6"/>
  <c r="E464" i="6"/>
  <c r="E465" i="6"/>
  <c r="E466" i="6"/>
  <c r="E467" i="6"/>
  <c r="E468" i="6"/>
  <c r="E469" i="6"/>
  <c r="E470" i="6"/>
  <c r="E471" i="6"/>
  <c r="E472" i="6"/>
  <c r="E473" i="6"/>
  <c r="E474" i="6"/>
  <c r="E475" i="6"/>
  <c r="E476" i="6"/>
  <c r="E477" i="6"/>
  <c r="E478" i="6"/>
  <c r="E479" i="6"/>
  <c r="E480" i="6"/>
  <c r="E481" i="6"/>
  <c r="E482" i="6"/>
  <c r="E483" i="6"/>
  <c r="E484" i="6"/>
  <c r="E485" i="6"/>
  <c r="E486" i="6"/>
  <c r="E487" i="6"/>
  <c r="E488" i="6"/>
  <c r="E489" i="6"/>
  <c r="E490" i="6"/>
  <c r="E491" i="6"/>
  <c r="E492" i="6"/>
  <c r="E39" i="6"/>
  <c r="E493" i="6"/>
  <c r="E494" i="6"/>
  <c r="E495" i="6"/>
  <c r="E496" i="6"/>
  <c r="E497" i="6"/>
  <c r="E40" i="6"/>
  <c r="E498" i="6"/>
  <c r="E499" i="6"/>
  <c r="E500" i="6"/>
  <c r="E501" i="6"/>
  <c r="E502" i="6"/>
  <c r="E503" i="6"/>
  <c r="E504" i="6"/>
  <c r="E505" i="6"/>
  <c r="E506" i="6"/>
  <c r="E507" i="6"/>
  <c r="E5" i="6"/>
  <c r="E508" i="6"/>
  <c r="E509" i="6"/>
  <c r="E510" i="6"/>
  <c r="E511" i="6"/>
  <c r="E512" i="6"/>
  <c r="E513" i="6"/>
  <c r="E514" i="6"/>
  <c r="E515" i="6"/>
  <c r="E516" i="6"/>
  <c r="E517" i="6"/>
  <c r="E518" i="6"/>
  <c r="E519" i="6"/>
  <c r="E520" i="6"/>
  <c r="E521" i="6"/>
  <c r="E41" i="6"/>
  <c r="E522" i="6"/>
  <c r="E523" i="6"/>
  <c r="E524" i="6"/>
  <c r="E525" i="6"/>
  <c r="E526" i="6"/>
  <c r="E527" i="6"/>
  <c r="E528" i="6"/>
  <c r="E529" i="6"/>
  <c r="E530" i="6"/>
  <c r="E531" i="6"/>
  <c r="E532" i="6"/>
  <c r="E533" i="6"/>
  <c r="E534" i="6"/>
  <c r="E535" i="6"/>
  <c r="E536" i="6"/>
  <c r="E537" i="6"/>
  <c r="E538" i="6"/>
  <c r="E539" i="6"/>
  <c r="E540" i="6"/>
  <c r="E541" i="6"/>
  <c r="E542" i="6"/>
  <c r="E543" i="6"/>
  <c r="E544" i="6"/>
  <c r="E545" i="6"/>
  <c r="E42" i="6"/>
  <c r="E546" i="6"/>
  <c r="E547" i="6"/>
  <c r="E548" i="6"/>
  <c r="E549" i="6"/>
  <c r="E550" i="6"/>
  <c r="E6" i="6"/>
  <c r="E551" i="6"/>
  <c r="E552" i="6"/>
  <c r="E553" i="6"/>
  <c r="E554" i="6"/>
  <c r="E555" i="6"/>
  <c r="E43" i="6"/>
  <c r="E556" i="6"/>
  <c r="E557" i="6"/>
  <c r="E558" i="6"/>
  <c r="E559" i="6"/>
  <c r="E560" i="6"/>
  <c r="E561" i="6"/>
  <c r="E562" i="6"/>
  <c r="E563" i="6"/>
  <c r="E564" i="6"/>
  <c r="E565" i="6"/>
  <c r="E566" i="6"/>
  <c r="E567" i="6"/>
  <c r="E568" i="6"/>
  <c r="E569" i="6"/>
  <c r="E570" i="6"/>
  <c r="E571" i="6"/>
  <c r="E572" i="6"/>
  <c r="E573" i="6"/>
  <c r="E574" i="6"/>
  <c r="E44" i="6"/>
  <c r="E575" i="6"/>
  <c r="E576" i="6"/>
  <c r="E577" i="6"/>
  <c r="E578" i="6"/>
  <c r="E579" i="6"/>
  <c r="E580" i="6"/>
  <c r="E581" i="6"/>
  <c r="E582" i="6"/>
  <c r="E583" i="6"/>
  <c r="E584" i="6"/>
  <c r="E585" i="6"/>
  <c r="E586" i="6"/>
  <c r="E587" i="6"/>
  <c r="E588" i="6"/>
  <c r="E589" i="6"/>
  <c r="E590" i="6"/>
  <c r="E591" i="6"/>
  <c r="E592" i="6"/>
  <c r="E593" i="6"/>
  <c r="E594" i="6"/>
  <c r="E595" i="6"/>
  <c r="E596" i="6"/>
  <c r="E597" i="6"/>
  <c r="E598" i="6"/>
  <c r="E599" i="6"/>
  <c r="E600" i="6"/>
  <c r="E601" i="6"/>
  <c r="E602" i="6"/>
  <c r="E603" i="6"/>
  <c r="E604" i="6"/>
  <c r="E605" i="6"/>
  <c r="E606" i="6"/>
  <c r="E45" i="6"/>
  <c r="E607" i="6"/>
  <c r="E608" i="6"/>
  <c r="E609" i="6"/>
  <c r="E610" i="6"/>
  <c r="E611" i="6"/>
  <c r="E612" i="6"/>
  <c r="E613" i="6"/>
  <c r="E614" i="6"/>
  <c r="E615" i="6"/>
  <c r="E616" i="6"/>
  <c r="E617" i="6"/>
  <c r="E618" i="6"/>
  <c r="E619" i="6"/>
  <c r="E620" i="6"/>
  <c r="E621" i="6"/>
  <c r="E622" i="6"/>
  <c r="E623" i="6"/>
  <c r="E624" i="6"/>
  <c r="E625" i="6"/>
  <c r="E626" i="6"/>
  <c r="E627" i="6"/>
  <c r="E628" i="6"/>
  <c r="E629" i="6"/>
  <c r="E630" i="6"/>
  <c r="E631" i="6"/>
  <c r="E632" i="6"/>
  <c r="E633" i="6"/>
  <c r="E634" i="6"/>
  <c r="E635" i="6"/>
  <c r="E636" i="6"/>
  <c r="E637" i="6"/>
  <c r="E638" i="6"/>
  <c r="E639" i="6"/>
  <c r="E640" i="6"/>
  <c r="E641" i="6"/>
  <c r="E642" i="6"/>
  <c r="E643" i="6"/>
  <c r="E644" i="6"/>
  <c r="E645" i="6"/>
  <c r="E646" i="6"/>
  <c r="E647" i="6"/>
  <c r="E648" i="6"/>
  <c r="E649" i="6"/>
  <c r="E46" i="6"/>
  <c r="E650" i="6"/>
  <c r="E651" i="6"/>
  <c r="E652" i="6"/>
  <c r="E653" i="6"/>
  <c r="E654" i="6"/>
  <c r="E655" i="6"/>
  <c r="E656" i="6"/>
  <c r="E657" i="6"/>
  <c r="E658" i="6"/>
  <c r="E659" i="6"/>
  <c r="E660" i="6"/>
  <c r="E661" i="6"/>
  <c r="E662" i="6"/>
  <c r="E663" i="6"/>
  <c r="E664" i="6"/>
  <c r="E665" i="6"/>
  <c r="E666" i="6"/>
  <c r="E667" i="6"/>
  <c r="E668" i="6"/>
  <c r="E669" i="6"/>
  <c r="E47" i="6"/>
  <c r="E670" i="6"/>
  <c r="E671" i="6"/>
  <c r="E672" i="6"/>
  <c r="E673" i="6"/>
  <c r="E674" i="6"/>
  <c r="I11" i="24"/>
  <c r="I7" i="24"/>
  <c r="J16" i="12" l="1"/>
  <c r="J15" i="12"/>
  <c r="J14" i="12"/>
  <c r="J13" i="12"/>
  <c r="J12" i="12"/>
  <c r="D12" i="12" s="1"/>
  <c r="P18" i="14"/>
  <c r="Q18" i="14"/>
  <c r="D17" i="15"/>
  <c r="D16" i="15"/>
  <c r="D14" i="15"/>
  <c r="M9" i="15"/>
  <c r="L9" i="15"/>
  <c r="K9" i="15"/>
  <c r="J9" i="15"/>
  <c r="I9" i="15"/>
  <c r="H9" i="15"/>
  <c r="G9" i="15"/>
  <c r="F9" i="15"/>
  <c r="N9" i="15" s="1"/>
  <c r="E9" i="15"/>
  <c r="G3" i="15"/>
  <c r="D12" i="15"/>
  <c r="M8" i="15" l="1"/>
  <c r="L8" i="15"/>
  <c r="K8" i="15"/>
  <c r="J8" i="15"/>
  <c r="I8" i="15"/>
  <c r="H8" i="15"/>
  <c r="G8" i="15"/>
  <c r="F8" i="15"/>
  <c r="E8" i="15"/>
  <c r="F3" i="15"/>
  <c r="N8" i="15" l="1"/>
  <c r="Q9" i="14"/>
  <c r="E7" i="12" l="1"/>
  <c r="D7" i="12" s="1"/>
  <c r="E6" i="12"/>
  <c r="C6" i="12" s="1"/>
  <c r="E5" i="12"/>
  <c r="B5" i="12" s="1"/>
  <c r="E4" i="12"/>
  <c r="B4" i="12" s="1"/>
  <c r="E3" i="12"/>
  <c r="D3" i="12" s="1"/>
  <c r="C382" i="8"/>
  <c r="M13" i="21"/>
  <c r="C201" i="8" s="1"/>
  <c r="M10" i="21"/>
  <c r="M5" i="21"/>
  <c r="C65" i="8" s="1"/>
  <c r="B3" i="12" l="1"/>
  <c r="C4" i="12"/>
  <c r="B7" i="12"/>
  <c r="D4" i="12"/>
  <c r="C7" i="12"/>
  <c r="B6" i="12"/>
  <c r="D5" i="12"/>
  <c r="C3" i="12"/>
  <c r="D6" i="12"/>
  <c r="C5" i="12"/>
  <c r="B8" i="12"/>
  <c r="T37" i="14"/>
  <c r="S37" i="14"/>
  <c r="T27" i="14"/>
  <c r="S27" i="14"/>
  <c r="T17" i="14"/>
  <c r="S17" i="14"/>
  <c r="T8" i="14"/>
  <c r="S8" i="14"/>
  <c r="C8" i="12" l="1"/>
  <c r="W37" i="14"/>
  <c r="W27" i="14" l="1"/>
  <c r="V37" i="14" l="1"/>
  <c r="J17" i="12" l="1"/>
  <c r="G5" i="15" l="1"/>
  <c r="G4" i="15"/>
  <c r="F4" i="15"/>
  <c r="D25" i="12" l="1"/>
  <c r="B24" i="12"/>
  <c r="D23" i="12"/>
  <c r="B22" i="12"/>
  <c r="D21" i="12"/>
  <c r="B25" i="12" l="1"/>
  <c r="D24" i="12"/>
  <c r="B23" i="12"/>
  <c r="D22" i="12"/>
  <c r="B13" i="12" l="1"/>
  <c r="B14" i="12"/>
  <c r="B15" i="12"/>
  <c r="B16" i="12"/>
  <c r="D16" i="12" l="1"/>
  <c r="D15" i="12"/>
  <c r="D14" i="12"/>
  <c r="D13" i="12"/>
  <c r="B12" i="12"/>
  <c r="J3" i="15" l="1"/>
  <c r="C5" i="15" l="1"/>
  <c r="E3" i="15"/>
  <c r="D3" i="15" l="1"/>
  <c r="C4" i="4" l="1"/>
  <c r="D4" i="4"/>
  <c r="E4" i="4"/>
  <c r="F4" i="4"/>
  <c r="G4" i="4"/>
  <c r="H4" i="4"/>
  <c r="I4" i="4"/>
  <c r="J4" i="4"/>
  <c r="K4" i="4"/>
  <c r="L4" i="4"/>
  <c r="C5" i="4"/>
  <c r="D5" i="4"/>
  <c r="E5" i="4"/>
  <c r="F5" i="4"/>
  <c r="G5" i="4"/>
  <c r="H5" i="4"/>
  <c r="I5" i="4"/>
  <c r="J5" i="4"/>
  <c r="K5" i="4"/>
  <c r="L5" i="4"/>
  <c r="C6" i="4"/>
  <c r="D6" i="4"/>
  <c r="E6" i="4"/>
  <c r="F6" i="4"/>
  <c r="G6" i="4"/>
  <c r="H6" i="4"/>
  <c r="I6" i="4"/>
  <c r="J6" i="4"/>
  <c r="K6" i="4"/>
  <c r="L6" i="4"/>
  <c r="C7" i="4"/>
  <c r="D7" i="4"/>
  <c r="E7" i="4"/>
  <c r="F7" i="4"/>
  <c r="G7" i="4"/>
  <c r="H7" i="4"/>
  <c r="I7" i="4"/>
  <c r="J7" i="4"/>
  <c r="K7" i="4"/>
  <c r="L7" i="4"/>
  <c r="C8" i="4"/>
  <c r="D8" i="4"/>
  <c r="E8" i="4"/>
  <c r="F8" i="4"/>
  <c r="G8" i="4"/>
  <c r="H8" i="4"/>
  <c r="I8" i="4"/>
  <c r="J8" i="4"/>
  <c r="K8" i="4"/>
  <c r="L8" i="4"/>
  <c r="C9" i="4"/>
  <c r="D9" i="4"/>
  <c r="E9" i="4"/>
  <c r="F9" i="4"/>
  <c r="G9" i="4"/>
  <c r="H9" i="4"/>
  <c r="I9" i="4"/>
  <c r="J9" i="4"/>
  <c r="K9" i="4"/>
  <c r="L9" i="4"/>
  <c r="C10" i="4"/>
  <c r="D10" i="4"/>
  <c r="E10" i="4"/>
  <c r="F10" i="4"/>
  <c r="G10" i="4"/>
  <c r="H10" i="4"/>
  <c r="I10" i="4"/>
  <c r="J10" i="4"/>
  <c r="K10" i="4"/>
  <c r="L10" i="4"/>
  <c r="C11" i="4"/>
  <c r="D11" i="4"/>
  <c r="E11" i="4"/>
  <c r="F11" i="4"/>
  <c r="G11" i="4"/>
  <c r="H11" i="4"/>
  <c r="I11" i="4"/>
  <c r="J11" i="4"/>
  <c r="K11" i="4"/>
  <c r="L11" i="4"/>
  <c r="C12" i="4"/>
  <c r="D12" i="4"/>
  <c r="E12" i="4"/>
  <c r="F12" i="4"/>
  <c r="G12" i="4"/>
  <c r="H12" i="4"/>
  <c r="I12" i="4"/>
  <c r="J12" i="4"/>
  <c r="K12" i="4"/>
  <c r="L12" i="4"/>
  <c r="C13" i="4"/>
  <c r="D13" i="4"/>
  <c r="E13" i="4"/>
  <c r="F13" i="4"/>
  <c r="G13" i="4"/>
  <c r="H13" i="4"/>
  <c r="I13" i="4"/>
  <c r="J13" i="4"/>
  <c r="K13" i="4"/>
  <c r="L13" i="4"/>
  <c r="C14" i="4"/>
  <c r="D14" i="4"/>
  <c r="E14" i="4"/>
  <c r="F14" i="4"/>
  <c r="G14" i="4"/>
  <c r="H14" i="4"/>
  <c r="I14" i="4"/>
  <c r="J14" i="4"/>
  <c r="K14" i="4"/>
  <c r="L14" i="4"/>
  <c r="C15" i="4"/>
  <c r="D15" i="4"/>
  <c r="E15" i="4"/>
  <c r="F15" i="4"/>
  <c r="G15" i="4"/>
  <c r="H15" i="4"/>
  <c r="I15" i="4"/>
  <c r="J15" i="4"/>
  <c r="K15" i="4"/>
  <c r="L15" i="4"/>
  <c r="C16" i="4"/>
  <c r="D16" i="4"/>
  <c r="E16" i="4"/>
  <c r="F16" i="4"/>
  <c r="G16" i="4"/>
  <c r="H16" i="4"/>
  <c r="I16" i="4"/>
  <c r="J16" i="4"/>
  <c r="K16" i="4"/>
  <c r="L16" i="4"/>
  <c r="C17" i="4"/>
  <c r="D17" i="4"/>
  <c r="E17" i="4"/>
  <c r="F17" i="4"/>
  <c r="G17" i="4"/>
  <c r="H17" i="4"/>
  <c r="I17" i="4"/>
  <c r="J17" i="4"/>
  <c r="K17" i="4"/>
  <c r="L17" i="4"/>
  <c r="C18" i="4"/>
  <c r="D18" i="4"/>
  <c r="E18" i="4"/>
  <c r="F18" i="4"/>
  <c r="G18" i="4"/>
  <c r="H18" i="4"/>
  <c r="I18" i="4"/>
  <c r="J18" i="4"/>
  <c r="K18" i="4"/>
  <c r="L18" i="4"/>
  <c r="C19" i="4"/>
  <c r="D19" i="4"/>
  <c r="E19" i="4"/>
  <c r="F19" i="4"/>
  <c r="G19" i="4"/>
  <c r="H19" i="4"/>
  <c r="I19" i="4"/>
  <c r="J19" i="4"/>
  <c r="K19" i="4"/>
  <c r="L19" i="4"/>
  <c r="C20" i="4"/>
  <c r="D20" i="4"/>
  <c r="E20" i="4"/>
  <c r="F20" i="4"/>
  <c r="G20" i="4"/>
  <c r="H20" i="4"/>
  <c r="I20" i="4"/>
  <c r="J20" i="4"/>
  <c r="K20" i="4"/>
  <c r="L20" i="4"/>
  <c r="C21" i="4"/>
  <c r="D21" i="4"/>
  <c r="E21" i="4"/>
  <c r="F21" i="4"/>
  <c r="G21" i="4"/>
  <c r="H21" i="4"/>
  <c r="I21" i="4"/>
  <c r="J21" i="4"/>
  <c r="K21" i="4"/>
  <c r="L21" i="4"/>
  <c r="C22" i="4"/>
  <c r="D22" i="4"/>
  <c r="E22" i="4"/>
  <c r="F22" i="4"/>
  <c r="G22" i="4"/>
  <c r="H22" i="4"/>
  <c r="I22" i="4"/>
  <c r="J22" i="4"/>
  <c r="K22" i="4"/>
  <c r="L22" i="4"/>
  <c r="C23" i="4"/>
  <c r="D23" i="4"/>
  <c r="E23" i="4"/>
  <c r="F23" i="4"/>
  <c r="G23" i="4"/>
  <c r="H23" i="4"/>
  <c r="I23" i="4"/>
  <c r="J23" i="4"/>
  <c r="K23" i="4"/>
  <c r="L23" i="4"/>
  <c r="C24" i="4"/>
  <c r="D24" i="4"/>
  <c r="E24" i="4"/>
  <c r="F24" i="4"/>
  <c r="G24" i="4"/>
  <c r="H24" i="4"/>
  <c r="I24" i="4"/>
  <c r="J24" i="4"/>
  <c r="K24" i="4"/>
  <c r="L24" i="4"/>
  <c r="C25" i="4"/>
  <c r="D25" i="4"/>
  <c r="E25" i="4"/>
  <c r="F25" i="4"/>
  <c r="G25" i="4"/>
  <c r="H25" i="4"/>
  <c r="I25" i="4"/>
  <c r="J25" i="4"/>
  <c r="K25" i="4"/>
  <c r="L25" i="4"/>
  <c r="C26" i="4"/>
  <c r="D26" i="4"/>
  <c r="E26" i="4"/>
  <c r="F26" i="4"/>
  <c r="G26" i="4"/>
  <c r="H26" i="4"/>
  <c r="I26" i="4"/>
  <c r="J26" i="4"/>
  <c r="K26" i="4"/>
  <c r="L26" i="4"/>
  <c r="C27" i="4"/>
  <c r="D27" i="4"/>
  <c r="E27" i="4"/>
  <c r="F27" i="4"/>
  <c r="G27" i="4"/>
  <c r="H27" i="4"/>
  <c r="I27" i="4"/>
  <c r="J27" i="4"/>
  <c r="K27" i="4"/>
  <c r="L27" i="4"/>
  <c r="C28" i="4"/>
  <c r="D28" i="4"/>
  <c r="E28" i="4"/>
  <c r="F28" i="4"/>
  <c r="G28" i="4"/>
  <c r="H28" i="4"/>
  <c r="I28" i="4"/>
  <c r="J28" i="4"/>
  <c r="K28" i="4"/>
  <c r="L28" i="4"/>
  <c r="C29" i="4"/>
  <c r="D29" i="4"/>
  <c r="E29" i="4"/>
  <c r="F29" i="4"/>
  <c r="G29" i="4"/>
  <c r="H29" i="4"/>
  <c r="I29" i="4"/>
  <c r="J29" i="4"/>
  <c r="K29" i="4"/>
  <c r="L29" i="4"/>
  <c r="C30" i="4"/>
  <c r="D30" i="4"/>
  <c r="E30" i="4"/>
  <c r="F30" i="4"/>
  <c r="G30" i="4"/>
  <c r="H30" i="4"/>
  <c r="I30" i="4"/>
  <c r="J30" i="4"/>
  <c r="K30" i="4"/>
  <c r="L30" i="4"/>
  <c r="C31" i="4"/>
  <c r="D31" i="4"/>
  <c r="E31" i="4"/>
  <c r="F31" i="4"/>
  <c r="G31" i="4"/>
  <c r="H31" i="4"/>
  <c r="I31" i="4"/>
  <c r="J31" i="4"/>
  <c r="K31" i="4"/>
  <c r="L31" i="4"/>
  <c r="C32" i="4"/>
  <c r="D32" i="4"/>
  <c r="E32" i="4"/>
  <c r="F32" i="4"/>
  <c r="G32" i="4"/>
  <c r="H32" i="4"/>
  <c r="I32" i="4"/>
  <c r="J32" i="4"/>
  <c r="K32" i="4"/>
  <c r="L32" i="4"/>
  <c r="C33" i="4"/>
  <c r="D33" i="4"/>
  <c r="E33" i="4"/>
  <c r="F33" i="4"/>
  <c r="G33" i="4"/>
  <c r="H33" i="4"/>
  <c r="I33" i="4"/>
  <c r="J33" i="4"/>
  <c r="K33" i="4"/>
  <c r="L33" i="4"/>
  <c r="C34" i="4"/>
  <c r="D34" i="4"/>
  <c r="E34" i="4"/>
  <c r="F34" i="4"/>
  <c r="G34" i="4"/>
  <c r="H34" i="4"/>
  <c r="I34" i="4"/>
  <c r="J34" i="4"/>
  <c r="K34" i="4"/>
  <c r="L34" i="4"/>
  <c r="C35" i="4"/>
  <c r="D35" i="4"/>
  <c r="E35" i="4"/>
  <c r="F35" i="4"/>
  <c r="G35" i="4"/>
  <c r="H35" i="4"/>
  <c r="I35" i="4"/>
  <c r="J35" i="4"/>
  <c r="K35" i="4"/>
  <c r="L35" i="4"/>
  <c r="C36" i="4"/>
  <c r="D36" i="4"/>
  <c r="E36" i="4"/>
  <c r="F36" i="4"/>
  <c r="G36" i="4"/>
  <c r="H36" i="4"/>
  <c r="I36" i="4"/>
  <c r="J36" i="4"/>
  <c r="K36" i="4"/>
  <c r="L36" i="4"/>
  <c r="C37" i="4"/>
  <c r="D37" i="4"/>
  <c r="E37" i="4"/>
  <c r="F37" i="4"/>
  <c r="G37" i="4"/>
  <c r="H37" i="4"/>
  <c r="I37" i="4"/>
  <c r="J37" i="4"/>
  <c r="K37" i="4"/>
  <c r="L37" i="4"/>
  <c r="C38" i="4"/>
  <c r="D38" i="4"/>
  <c r="E38" i="4"/>
  <c r="F38" i="4"/>
  <c r="G38" i="4"/>
  <c r="H38" i="4"/>
  <c r="I38" i="4"/>
  <c r="J38" i="4"/>
  <c r="K38" i="4"/>
  <c r="L38" i="4"/>
  <c r="C39" i="4"/>
  <c r="D39" i="4"/>
  <c r="E39" i="4"/>
  <c r="F39" i="4"/>
  <c r="G39" i="4"/>
  <c r="H39" i="4"/>
  <c r="I39" i="4"/>
  <c r="J39" i="4"/>
  <c r="K39" i="4"/>
  <c r="L39" i="4"/>
  <c r="C40" i="4"/>
  <c r="D40" i="4"/>
  <c r="E40" i="4"/>
  <c r="F40" i="4"/>
  <c r="G40" i="4"/>
  <c r="H40" i="4"/>
  <c r="I40" i="4"/>
  <c r="J40" i="4"/>
  <c r="K40" i="4"/>
  <c r="L40" i="4"/>
  <c r="C41" i="4"/>
  <c r="D41" i="4"/>
  <c r="E41" i="4"/>
  <c r="F41" i="4"/>
  <c r="G41" i="4"/>
  <c r="H41" i="4"/>
  <c r="I41" i="4"/>
  <c r="J41" i="4"/>
  <c r="K41" i="4"/>
  <c r="L41" i="4"/>
  <c r="C42" i="4"/>
  <c r="D42" i="4"/>
  <c r="E42" i="4"/>
  <c r="F42" i="4"/>
  <c r="G42" i="4"/>
  <c r="H42" i="4"/>
  <c r="I42" i="4"/>
  <c r="J42" i="4"/>
  <c r="K42" i="4"/>
  <c r="L42" i="4"/>
  <c r="C43" i="4"/>
  <c r="D43" i="4"/>
  <c r="E43" i="4"/>
  <c r="F43" i="4"/>
  <c r="G43" i="4"/>
  <c r="H43" i="4"/>
  <c r="I43" i="4"/>
  <c r="J43" i="4"/>
  <c r="K43" i="4"/>
  <c r="L43" i="4"/>
  <c r="C44" i="4"/>
  <c r="D44" i="4"/>
  <c r="E44" i="4"/>
  <c r="F44" i="4"/>
  <c r="G44" i="4"/>
  <c r="H44" i="4"/>
  <c r="I44" i="4"/>
  <c r="J44" i="4"/>
  <c r="K44" i="4"/>
  <c r="L44" i="4"/>
  <c r="C45" i="4"/>
  <c r="D45" i="4"/>
  <c r="E45" i="4"/>
  <c r="F45" i="4"/>
  <c r="G45" i="4"/>
  <c r="H45" i="4"/>
  <c r="I45" i="4"/>
  <c r="J45" i="4"/>
  <c r="K45" i="4"/>
  <c r="L45" i="4"/>
  <c r="C46" i="4"/>
  <c r="D46" i="4"/>
  <c r="E46" i="4"/>
  <c r="F46" i="4"/>
  <c r="G46" i="4"/>
  <c r="H46" i="4"/>
  <c r="I46" i="4"/>
  <c r="J46" i="4"/>
  <c r="K46" i="4"/>
  <c r="L46" i="4"/>
  <c r="C47" i="4"/>
  <c r="D47" i="4"/>
  <c r="E47" i="4"/>
  <c r="F47" i="4"/>
  <c r="G47" i="4"/>
  <c r="H47" i="4"/>
  <c r="I47" i="4"/>
  <c r="J47" i="4"/>
  <c r="K47" i="4"/>
  <c r="L47" i="4"/>
  <c r="C48" i="4"/>
  <c r="D48" i="4"/>
  <c r="E48" i="4"/>
  <c r="F48" i="4"/>
  <c r="G48" i="4"/>
  <c r="H48" i="4"/>
  <c r="I48" i="4"/>
  <c r="J48" i="4"/>
  <c r="K48" i="4"/>
  <c r="L48" i="4"/>
  <c r="C49" i="4"/>
  <c r="D49" i="4"/>
  <c r="E49" i="4"/>
  <c r="F49" i="4"/>
  <c r="G49" i="4"/>
  <c r="H49" i="4"/>
  <c r="I49" i="4"/>
  <c r="J49" i="4"/>
  <c r="K49" i="4"/>
  <c r="L49" i="4"/>
  <c r="C50" i="4"/>
  <c r="D50" i="4"/>
  <c r="E50" i="4"/>
  <c r="F50" i="4"/>
  <c r="G50" i="4"/>
  <c r="H50" i="4"/>
  <c r="I50" i="4"/>
  <c r="J50" i="4"/>
  <c r="K50" i="4"/>
  <c r="L50" i="4"/>
  <c r="C51" i="4"/>
  <c r="D51" i="4"/>
  <c r="E51" i="4"/>
  <c r="F51" i="4"/>
  <c r="G51" i="4"/>
  <c r="H51" i="4"/>
  <c r="I51" i="4"/>
  <c r="J51" i="4"/>
  <c r="K51" i="4"/>
  <c r="L51" i="4"/>
  <c r="C52" i="4"/>
  <c r="D52" i="4"/>
  <c r="E52" i="4"/>
  <c r="F52" i="4"/>
  <c r="G52" i="4"/>
  <c r="H52" i="4"/>
  <c r="I52" i="4"/>
  <c r="J52" i="4"/>
  <c r="K52" i="4"/>
  <c r="L52" i="4"/>
  <c r="C53" i="4"/>
  <c r="D53" i="4"/>
  <c r="E53" i="4"/>
  <c r="F53" i="4"/>
  <c r="G53" i="4"/>
  <c r="H53" i="4"/>
  <c r="I53" i="4"/>
  <c r="J53" i="4"/>
  <c r="K53" i="4"/>
  <c r="L53" i="4"/>
  <c r="C54" i="4"/>
  <c r="D54" i="4"/>
  <c r="E54" i="4"/>
  <c r="F54" i="4"/>
  <c r="G54" i="4"/>
  <c r="H54" i="4"/>
  <c r="I54" i="4"/>
  <c r="J54" i="4"/>
  <c r="K54" i="4"/>
  <c r="L54" i="4"/>
  <c r="C55" i="4"/>
  <c r="D55" i="4"/>
  <c r="E55" i="4"/>
  <c r="F55" i="4"/>
  <c r="G55" i="4"/>
  <c r="H55" i="4"/>
  <c r="I55" i="4"/>
  <c r="J55" i="4"/>
  <c r="K55" i="4"/>
  <c r="L55" i="4"/>
  <c r="C56" i="4"/>
  <c r="D56" i="4"/>
  <c r="E56" i="4"/>
  <c r="F56" i="4"/>
  <c r="G56" i="4"/>
  <c r="H56" i="4"/>
  <c r="I56" i="4"/>
  <c r="J56" i="4"/>
  <c r="K56" i="4"/>
  <c r="L56" i="4"/>
  <c r="C57" i="4"/>
  <c r="D57" i="4"/>
  <c r="E57" i="4"/>
  <c r="F57" i="4"/>
  <c r="G57" i="4"/>
  <c r="H57" i="4"/>
  <c r="I57" i="4"/>
  <c r="J57" i="4"/>
  <c r="K57" i="4"/>
  <c r="L57" i="4"/>
  <c r="C58" i="4"/>
  <c r="D58" i="4"/>
  <c r="E58" i="4"/>
  <c r="F58" i="4"/>
  <c r="G58" i="4"/>
  <c r="H58" i="4"/>
  <c r="I58" i="4"/>
  <c r="J58" i="4"/>
  <c r="K58" i="4"/>
  <c r="L58" i="4"/>
  <c r="C59" i="4"/>
  <c r="D59" i="4"/>
  <c r="E59" i="4"/>
  <c r="F59" i="4"/>
  <c r="G59" i="4"/>
  <c r="H59" i="4"/>
  <c r="I59" i="4"/>
  <c r="J59" i="4"/>
  <c r="K59" i="4"/>
  <c r="L59" i="4"/>
  <c r="C60" i="4"/>
  <c r="D60" i="4"/>
  <c r="E60" i="4"/>
  <c r="F60" i="4"/>
  <c r="G60" i="4"/>
  <c r="H60" i="4"/>
  <c r="I60" i="4"/>
  <c r="J60" i="4"/>
  <c r="K60" i="4"/>
  <c r="L60" i="4"/>
  <c r="C61" i="4"/>
  <c r="D61" i="4"/>
  <c r="E61" i="4"/>
  <c r="F61" i="4"/>
  <c r="G61" i="4"/>
  <c r="H61" i="4"/>
  <c r="I61" i="4"/>
  <c r="J61" i="4"/>
  <c r="K61" i="4"/>
  <c r="L61" i="4"/>
  <c r="C62" i="4"/>
  <c r="D62" i="4"/>
  <c r="E62" i="4"/>
  <c r="F62" i="4"/>
  <c r="G62" i="4"/>
  <c r="H62" i="4"/>
  <c r="I62" i="4"/>
  <c r="J62" i="4"/>
  <c r="K62" i="4"/>
  <c r="L62" i="4"/>
  <c r="C63" i="4"/>
  <c r="D63" i="4"/>
  <c r="E63" i="4"/>
  <c r="F63" i="4"/>
  <c r="G63" i="4"/>
  <c r="H63" i="4"/>
  <c r="I63" i="4"/>
  <c r="J63" i="4"/>
  <c r="K63" i="4"/>
  <c r="L63" i="4"/>
  <c r="C64" i="4"/>
  <c r="D64" i="4"/>
  <c r="E64" i="4"/>
  <c r="F64" i="4"/>
  <c r="G64" i="4"/>
  <c r="H64" i="4"/>
  <c r="I64" i="4"/>
  <c r="J64" i="4"/>
  <c r="K64" i="4"/>
  <c r="L64" i="4"/>
  <c r="C65" i="4"/>
  <c r="D65" i="4"/>
  <c r="E65" i="4"/>
  <c r="F65" i="4"/>
  <c r="G65" i="4"/>
  <c r="H65" i="4"/>
  <c r="I65" i="4"/>
  <c r="J65" i="4"/>
  <c r="K65" i="4"/>
  <c r="L65" i="4"/>
  <c r="C66" i="4"/>
  <c r="D66" i="4"/>
  <c r="E66" i="4"/>
  <c r="F66" i="4"/>
  <c r="G66" i="4"/>
  <c r="H66" i="4"/>
  <c r="I66" i="4"/>
  <c r="J66" i="4"/>
  <c r="K66" i="4"/>
  <c r="L66" i="4"/>
  <c r="C67" i="4"/>
  <c r="D67" i="4"/>
  <c r="E67" i="4"/>
  <c r="F67" i="4"/>
  <c r="G67" i="4"/>
  <c r="H67" i="4"/>
  <c r="I67" i="4"/>
  <c r="J67" i="4"/>
  <c r="K67" i="4"/>
  <c r="L67" i="4"/>
  <c r="C68" i="4"/>
  <c r="D68" i="4"/>
  <c r="E68" i="4"/>
  <c r="F68" i="4"/>
  <c r="G68" i="4"/>
  <c r="H68" i="4"/>
  <c r="I68" i="4"/>
  <c r="J68" i="4"/>
  <c r="K68" i="4"/>
  <c r="L68" i="4"/>
  <c r="C69" i="4"/>
  <c r="D69" i="4"/>
  <c r="E69" i="4"/>
  <c r="F69" i="4"/>
  <c r="G69" i="4"/>
  <c r="H69" i="4"/>
  <c r="I69" i="4"/>
  <c r="J69" i="4"/>
  <c r="K69" i="4"/>
  <c r="L69" i="4"/>
  <c r="C70" i="4"/>
  <c r="D70" i="4"/>
  <c r="E70" i="4"/>
  <c r="F70" i="4"/>
  <c r="G70" i="4"/>
  <c r="H70" i="4"/>
  <c r="I70" i="4"/>
  <c r="J70" i="4"/>
  <c r="K70" i="4"/>
  <c r="L70" i="4"/>
  <c r="C71" i="4"/>
  <c r="D71" i="4"/>
  <c r="E71" i="4"/>
  <c r="F71" i="4"/>
  <c r="G71" i="4"/>
  <c r="H71" i="4"/>
  <c r="I71" i="4"/>
  <c r="J71" i="4"/>
  <c r="K71" i="4"/>
  <c r="L71" i="4"/>
  <c r="C72" i="4"/>
  <c r="D72" i="4"/>
  <c r="E72" i="4"/>
  <c r="F72" i="4"/>
  <c r="G72" i="4"/>
  <c r="H72" i="4"/>
  <c r="I72" i="4"/>
  <c r="J72" i="4"/>
  <c r="K72" i="4"/>
  <c r="L72" i="4"/>
  <c r="C73" i="4"/>
  <c r="D73" i="4"/>
  <c r="E73" i="4"/>
  <c r="F73" i="4"/>
  <c r="G73" i="4"/>
  <c r="H73" i="4"/>
  <c r="I73" i="4"/>
  <c r="J73" i="4"/>
  <c r="K73" i="4"/>
  <c r="L73" i="4"/>
  <c r="C74" i="4"/>
  <c r="D74" i="4"/>
  <c r="E74" i="4"/>
  <c r="F74" i="4"/>
  <c r="G74" i="4"/>
  <c r="H74" i="4"/>
  <c r="I74" i="4"/>
  <c r="J74" i="4"/>
  <c r="K74" i="4"/>
  <c r="L74" i="4"/>
  <c r="C75" i="4"/>
  <c r="D75" i="4"/>
  <c r="E75" i="4"/>
  <c r="F75" i="4"/>
  <c r="G75" i="4"/>
  <c r="H75" i="4"/>
  <c r="I75" i="4"/>
  <c r="J75" i="4"/>
  <c r="K75" i="4"/>
  <c r="L75" i="4"/>
  <c r="C76" i="4"/>
  <c r="D76" i="4"/>
  <c r="E76" i="4"/>
  <c r="F76" i="4"/>
  <c r="G76" i="4"/>
  <c r="H76" i="4"/>
  <c r="I76" i="4"/>
  <c r="J76" i="4"/>
  <c r="K76" i="4"/>
  <c r="L76" i="4"/>
  <c r="C77" i="4"/>
  <c r="D77" i="4"/>
  <c r="E77" i="4"/>
  <c r="F77" i="4"/>
  <c r="G77" i="4"/>
  <c r="H77" i="4"/>
  <c r="I77" i="4"/>
  <c r="J77" i="4"/>
  <c r="K77" i="4"/>
  <c r="L77" i="4"/>
  <c r="C78" i="4"/>
  <c r="D78" i="4"/>
  <c r="E78" i="4"/>
  <c r="F78" i="4"/>
  <c r="G78" i="4"/>
  <c r="H78" i="4"/>
  <c r="I78" i="4"/>
  <c r="J78" i="4"/>
  <c r="K78" i="4"/>
  <c r="L78" i="4"/>
  <c r="C79" i="4"/>
  <c r="D79" i="4"/>
  <c r="E79" i="4"/>
  <c r="F79" i="4"/>
  <c r="G79" i="4"/>
  <c r="H79" i="4"/>
  <c r="I79" i="4"/>
  <c r="J79" i="4"/>
  <c r="K79" i="4"/>
  <c r="L79" i="4"/>
  <c r="C80" i="4"/>
  <c r="D80" i="4"/>
  <c r="E80" i="4"/>
  <c r="F80" i="4"/>
  <c r="G80" i="4"/>
  <c r="H80" i="4"/>
  <c r="I80" i="4"/>
  <c r="J80" i="4"/>
  <c r="K80" i="4"/>
  <c r="L80" i="4"/>
  <c r="C81" i="4"/>
  <c r="D81" i="4"/>
  <c r="E81" i="4"/>
  <c r="F81" i="4"/>
  <c r="G81" i="4"/>
  <c r="H81" i="4"/>
  <c r="I81" i="4"/>
  <c r="J81" i="4"/>
  <c r="K81" i="4"/>
  <c r="L81" i="4"/>
  <c r="C82" i="4"/>
  <c r="D82" i="4"/>
  <c r="E82" i="4"/>
  <c r="F82" i="4"/>
  <c r="G82" i="4"/>
  <c r="H82" i="4"/>
  <c r="I82" i="4"/>
  <c r="J82" i="4"/>
  <c r="K82" i="4"/>
  <c r="L82" i="4"/>
  <c r="C83" i="4"/>
  <c r="D83" i="4"/>
  <c r="E83" i="4"/>
  <c r="F83" i="4"/>
  <c r="G83" i="4"/>
  <c r="H83" i="4"/>
  <c r="I83" i="4"/>
  <c r="J83" i="4"/>
  <c r="K83" i="4"/>
  <c r="L83" i="4"/>
  <c r="C84" i="4"/>
  <c r="D84" i="4"/>
  <c r="E84" i="4"/>
  <c r="F84" i="4"/>
  <c r="G84" i="4"/>
  <c r="H84" i="4"/>
  <c r="I84" i="4"/>
  <c r="J84" i="4"/>
  <c r="K84" i="4"/>
  <c r="L84" i="4"/>
  <c r="C85" i="4"/>
  <c r="D85" i="4"/>
  <c r="E85" i="4"/>
  <c r="F85" i="4"/>
  <c r="G85" i="4"/>
  <c r="H85" i="4"/>
  <c r="I85" i="4"/>
  <c r="J85" i="4"/>
  <c r="K85" i="4"/>
  <c r="L85" i="4"/>
  <c r="C86" i="4"/>
  <c r="D86" i="4"/>
  <c r="E86" i="4"/>
  <c r="F86" i="4"/>
  <c r="G86" i="4"/>
  <c r="H86" i="4"/>
  <c r="I86" i="4"/>
  <c r="J86" i="4"/>
  <c r="K86" i="4"/>
  <c r="L86" i="4"/>
  <c r="C87" i="4"/>
  <c r="D87" i="4"/>
  <c r="E87" i="4"/>
  <c r="F87" i="4"/>
  <c r="G87" i="4"/>
  <c r="H87" i="4"/>
  <c r="I87" i="4"/>
  <c r="J87" i="4"/>
  <c r="K87" i="4"/>
  <c r="L87" i="4"/>
  <c r="C88" i="4"/>
  <c r="D88" i="4"/>
  <c r="E88" i="4"/>
  <c r="F88" i="4"/>
  <c r="G88" i="4"/>
  <c r="H88" i="4"/>
  <c r="I88" i="4"/>
  <c r="J88" i="4"/>
  <c r="K88" i="4"/>
  <c r="L88" i="4"/>
  <c r="C89" i="4"/>
  <c r="D89" i="4"/>
  <c r="E89" i="4"/>
  <c r="F89" i="4"/>
  <c r="G89" i="4"/>
  <c r="H89" i="4"/>
  <c r="I89" i="4"/>
  <c r="J89" i="4"/>
  <c r="K89" i="4"/>
  <c r="L89" i="4"/>
  <c r="C90" i="4"/>
  <c r="D90" i="4"/>
  <c r="E90" i="4"/>
  <c r="F90" i="4"/>
  <c r="G90" i="4"/>
  <c r="H90" i="4"/>
  <c r="I90" i="4"/>
  <c r="J90" i="4"/>
  <c r="K90" i="4"/>
  <c r="L90" i="4"/>
  <c r="C91" i="4"/>
  <c r="D91" i="4"/>
  <c r="E91" i="4"/>
  <c r="F91" i="4"/>
  <c r="G91" i="4"/>
  <c r="H91" i="4"/>
  <c r="I91" i="4"/>
  <c r="J91" i="4"/>
  <c r="K91" i="4"/>
  <c r="L91" i="4"/>
  <c r="C92" i="4"/>
  <c r="D92" i="4"/>
  <c r="E92" i="4"/>
  <c r="F92" i="4"/>
  <c r="G92" i="4"/>
  <c r="H92" i="4"/>
  <c r="I92" i="4"/>
  <c r="J92" i="4"/>
  <c r="K92" i="4"/>
  <c r="L92" i="4"/>
  <c r="C93" i="4"/>
  <c r="D93" i="4"/>
  <c r="E93" i="4"/>
  <c r="F93" i="4"/>
  <c r="G93" i="4"/>
  <c r="H93" i="4"/>
  <c r="I93" i="4"/>
  <c r="J93" i="4"/>
  <c r="K93" i="4"/>
  <c r="L93" i="4"/>
  <c r="C94" i="4"/>
  <c r="D94" i="4"/>
  <c r="E94" i="4"/>
  <c r="F94" i="4"/>
  <c r="G94" i="4"/>
  <c r="H94" i="4"/>
  <c r="I94" i="4"/>
  <c r="J94" i="4"/>
  <c r="K94" i="4"/>
  <c r="L94" i="4"/>
  <c r="C95" i="4"/>
  <c r="D95" i="4"/>
  <c r="E95" i="4"/>
  <c r="F95" i="4"/>
  <c r="G95" i="4"/>
  <c r="H95" i="4"/>
  <c r="I95" i="4"/>
  <c r="J95" i="4"/>
  <c r="K95" i="4"/>
  <c r="L95" i="4"/>
  <c r="C96" i="4"/>
  <c r="D96" i="4"/>
  <c r="E96" i="4"/>
  <c r="F96" i="4"/>
  <c r="G96" i="4"/>
  <c r="H96" i="4"/>
  <c r="I96" i="4"/>
  <c r="J96" i="4"/>
  <c r="K96" i="4"/>
  <c r="L96" i="4"/>
  <c r="C97" i="4"/>
  <c r="D97" i="4"/>
  <c r="E97" i="4"/>
  <c r="F97" i="4"/>
  <c r="G97" i="4"/>
  <c r="H97" i="4"/>
  <c r="I97" i="4"/>
  <c r="J97" i="4"/>
  <c r="K97" i="4"/>
  <c r="L97" i="4"/>
  <c r="C98" i="4"/>
  <c r="D98" i="4"/>
  <c r="E98" i="4"/>
  <c r="F98" i="4"/>
  <c r="G98" i="4"/>
  <c r="H98" i="4"/>
  <c r="I98" i="4"/>
  <c r="J98" i="4"/>
  <c r="K98" i="4"/>
  <c r="L98" i="4"/>
  <c r="C99" i="4"/>
  <c r="D99" i="4"/>
  <c r="E99" i="4"/>
  <c r="F99" i="4"/>
  <c r="G99" i="4"/>
  <c r="H99" i="4"/>
  <c r="I99" i="4"/>
  <c r="J99" i="4"/>
  <c r="K99" i="4"/>
  <c r="L99" i="4"/>
  <c r="C100" i="4"/>
  <c r="D100" i="4"/>
  <c r="E100" i="4"/>
  <c r="F100" i="4"/>
  <c r="G100" i="4"/>
  <c r="H100" i="4"/>
  <c r="I100" i="4"/>
  <c r="J100" i="4"/>
  <c r="K100" i="4"/>
  <c r="L100" i="4"/>
  <c r="C101" i="4"/>
  <c r="D101" i="4"/>
  <c r="E101" i="4"/>
  <c r="F101" i="4"/>
  <c r="G101" i="4"/>
  <c r="H101" i="4"/>
  <c r="I101" i="4"/>
  <c r="J101" i="4"/>
  <c r="K101" i="4"/>
  <c r="L101" i="4"/>
  <c r="C102" i="4"/>
  <c r="D102" i="4"/>
  <c r="E102" i="4"/>
  <c r="F102" i="4"/>
  <c r="G102" i="4"/>
  <c r="H102" i="4"/>
  <c r="I102" i="4"/>
  <c r="J102" i="4"/>
  <c r="K102" i="4"/>
  <c r="L102" i="4"/>
  <c r="C103" i="4"/>
  <c r="D103" i="4"/>
  <c r="E103" i="4"/>
  <c r="F103" i="4"/>
  <c r="G103" i="4"/>
  <c r="H103" i="4"/>
  <c r="I103" i="4"/>
  <c r="J103" i="4"/>
  <c r="K103" i="4"/>
  <c r="L103" i="4"/>
  <c r="C104" i="4"/>
  <c r="D104" i="4"/>
  <c r="E104" i="4"/>
  <c r="F104" i="4"/>
  <c r="G104" i="4"/>
  <c r="H104" i="4"/>
  <c r="I104" i="4"/>
  <c r="J104" i="4"/>
  <c r="K104" i="4"/>
  <c r="L104" i="4"/>
  <c r="C105" i="4"/>
  <c r="D105" i="4"/>
  <c r="E105" i="4"/>
  <c r="F105" i="4"/>
  <c r="G105" i="4"/>
  <c r="H105" i="4"/>
  <c r="I105" i="4"/>
  <c r="J105" i="4"/>
  <c r="K105" i="4"/>
  <c r="L105" i="4"/>
  <c r="C106" i="4"/>
  <c r="D106" i="4"/>
  <c r="E106" i="4"/>
  <c r="F106" i="4"/>
  <c r="G106" i="4"/>
  <c r="H106" i="4"/>
  <c r="I106" i="4"/>
  <c r="J106" i="4"/>
  <c r="K106" i="4"/>
  <c r="L106" i="4"/>
  <c r="C107" i="4"/>
  <c r="D107" i="4"/>
  <c r="E107" i="4"/>
  <c r="F107" i="4"/>
  <c r="G107" i="4"/>
  <c r="H107" i="4"/>
  <c r="I107" i="4"/>
  <c r="J107" i="4"/>
  <c r="K107" i="4"/>
  <c r="L107" i="4"/>
  <c r="C108" i="4"/>
  <c r="D108" i="4"/>
  <c r="E108" i="4"/>
  <c r="F108" i="4"/>
  <c r="G108" i="4"/>
  <c r="H108" i="4"/>
  <c r="I108" i="4"/>
  <c r="J108" i="4"/>
  <c r="K108" i="4"/>
  <c r="L108" i="4"/>
  <c r="C109" i="4"/>
  <c r="D109" i="4"/>
  <c r="E109" i="4"/>
  <c r="F109" i="4"/>
  <c r="G109" i="4"/>
  <c r="H109" i="4"/>
  <c r="I109" i="4"/>
  <c r="J109" i="4"/>
  <c r="K109" i="4"/>
  <c r="L109" i="4"/>
  <c r="C110" i="4"/>
  <c r="D110" i="4"/>
  <c r="E110" i="4"/>
  <c r="F110" i="4"/>
  <c r="G110" i="4"/>
  <c r="H110" i="4"/>
  <c r="I110" i="4"/>
  <c r="J110" i="4"/>
  <c r="K110" i="4"/>
  <c r="L110" i="4"/>
  <c r="C111" i="4"/>
  <c r="D111" i="4"/>
  <c r="E111" i="4"/>
  <c r="F111" i="4"/>
  <c r="G111" i="4"/>
  <c r="H111" i="4"/>
  <c r="I111" i="4"/>
  <c r="J111" i="4"/>
  <c r="K111" i="4"/>
  <c r="L111" i="4"/>
  <c r="C112" i="4"/>
  <c r="D112" i="4"/>
  <c r="E112" i="4"/>
  <c r="F112" i="4"/>
  <c r="G112" i="4"/>
  <c r="H112" i="4"/>
  <c r="I112" i="4"/>
  <c r="J112" i="4"/>
  <c r="K112" i="4"/>
  <c r="L112" i="4"/>
  <c r="C113" i="4"/>
  <c r="D113" i="4"/>
  <c r="E113" i="4"/>
  <c r="F113" i="4"/>
  <c r="G113" i="4"/>
  <c r="H113" i="4"/>
  <c r="I113" i="4"/>
  <c r="J113" i="4"/>
  <c r="K113" i="4"/>
  <c r="L113" i="4"/>
  <c r="C114" i="4"/>
  <c r="D114" i="4"/>
  <c r="E114" i="4"/>
  <c r="F114" i="4"/>
  <c r="G114" i="4"/>
  <c r="H114" i="4"/>
  <c r="I114" i="4"/>
  <c r="J114" i="4"/>
  <c r="K114" i="4"/>
  <c r="L114" i="4"/>
  <c r="C115" i="4"/>
  <c r="D115" i="4"/>
  <c r="E115" i="4"/>
  <c r="F115" i="4"/>
  <c r="G115" i="4"/>
  <c r="H115" i="4"/>
  <c r="I115" i="4"/>
  <c r="J115" i="4"/>
  <c r="K115" i="4"/>
  <c r="L115" i="4"/>
  <c r="C116" i="4"/>
  <c r="D116" i="4"/>
  <c r="E116" i="4"/>
  <c r="F116" i="4"/>
  <c r="G116" i="4"/>
  <c r="H116" i="4"/>
  <c r="I116" i="4"/>
  <c r="J116" i="4"/>
  <c r="K116" i="4"/>
  <c r="L116" i="4"/>
  <c r="C117" i="4"/>
  <c r="D117" i="4"/>
  <c r="E117" i="4"/>
  <c r="F117" i="4"/>
  <c r="G117" i="4"/>
  <c r="H117" i="4"/>
  <c r="I117" i="4"/>
  <c r="J117" i="4"/>
  <c r="K117" i="4"/>
  <c r="L117" i="4"/>
  <c r="C118" i="4"/>
  <c r="D118" i="4"/>
  <c r="E118" i="4"/>
  <c r="F118" i="4"/>
  <c r="G118" i="4"/>
  <c r="H118" i="4"/>
  <c r="I118" i="4"/>
  <c r="J118" i="4"/>
  <c r="K118" i="4"/>
  <c r="L118" i="4"/>
  <c r="C119" i="4"/>
  <c r="D119" i="4"/>
  <c r="E119" i="4"/>
  <c r="F119" i="4"/>
  <c r="G119" i="4"/>
  <c r="H119" i="4"/>
  <c r="I119" i="4"/>
  <c r="J119" i="4"/>
  <c r="K119" i="4"/>
  <c r="L119" i="4"/>
  <c r="C120" i="4"/>
  <c r="D120" i="4"/>
  <c r="E120" i="4"/>
  <c r="F120" i="4"/>
  <c r="G120" i="4"/>
  <c r="H120" i="4"/>
  <c r="I120" i="4"/>
  <c r="J120" i="4"/>
  <c r="K120" i="4"/>
  <c r="L120" i="4"/>
  <c r="C121" i="4"/>
  <c r="D121" i="4"/>
  <c r="E121" i="4"/>
  <c r="F121" i="4"/>
  <c r="G121" i="4"/>
  <c r="H121" i="4"/>
  <c r="I121" i="4"/>
  <c r="J121" i="4"/>
  <c r="K121" i="4"/>
  <c r="L121" i="4"/>
  <c r="C122" i="4"/>
  <c r="D122" i="4"/>
  <c r="E122" i="4"/>
  <c r="F122" i="4"/>
  <c r="G122" i="4"/>
  <c r="H122" i="4"/>
  <c r="I122" i="4"/>
  <c r="J122" i="4"/>
  <c r="K122" i="4"/>
  <c r="L122" i="4"/>
  <c r="C123" i="4"/>
  <c r="D123" i="4"/>
  <c r="E123" i="4"/>
  <c r="F123" i="4"/>
  <c r="G123" i="4"/>
  <c r="H123" i="4"/>
  <c r="I123" i="4"/>
  <c r="J123" i="4"/>
  <c r="K123" i="4"/>
  <c r="L123" i="4"/>
  <c r="C124" i="4"/>
  <c r="D124" i="4"/>
  <c r="E124" i="4"/>
  <c r="F124" i="4"/>
  <c r="G124" i="4"/>
  <c r="H124" i="4"/>
  <c r="I124" i="4"/>
  <c r="J124" i="4"/>
  <c r="K124" i="4"/>
  <c r="L124" i="4"/>
  <c r="C125" i="4"/>
  <c r="D125" i="4"/>
  <c r="E125" i="4"/>
  <c r="F125" i="4"/>
  <c r="G125" i="4"/>
  <c r="H125" i="4"/>
  <c r="I125" i="4"/>
  <c r="J125" i="4"/>
  <c r="K125" i="4"/>
  <c r="L125" i="4"/>
  <c r="C126" i="4"/>
  <c r="D126" i="4"/>
  <c r="E126" i="4"/>
  <c r="F126" i="4"/>
  <c r="G126" i="4"/>
  <c r="H126" i="4"/>
  <c r="I126" i="4"/>
  <c r="J126" i="4"/>
  <c r="K126" i="4"/>
  <c r="L126" i="4"/>
  <c r="C127" i="4"/>
  <c r="D127" i="4"/>
  <c r="E127" i="4"/>
  <c r="F127" i="4"/>
  <c r="G127" i="4"/>
  <c r="H127" i="4"/>
  <c r="I127" i="4"/>
  <c r="J127" i="4"/>
  <c r="K127" i="4"/>
  <c r="L127" i="4"/>
  <c r="C128" i="4"/>
  <c r="D128" i="4"/>
  <c r="E128" i="4"/>
  <c r="F128" i="4"/>
  <c r="G128" i="4"/>
  <c r="H128" i="4"/>
  <c r="I128" i="4"/>
  <c r="J128" i="4"/>
  <c r="K128" i="4"/>
  <c r="L128" i="4"/>
  <c r="C129" i="4"/>
  <c r="D129" i="4"/>
  <c r="E129" i="4"/>
  <c r="F129" i="4"/>
  <c r="G129" i="4"/>
  <c r="H129" i="4"/>
  <c r="I129" i="4"/>
  <c r="J129" i="4"/>
  <c r="K129" i="4"/>
  <c r="L129" i="4"/>
  <c r="C130" i="4"/>
  <c r="D130" i="4"/>
  <c r="E130" i="4"/>
  <c r="F130" i="4"/>
  <c r="G130" i="4"/>
  <c r="H130" i="4"/>
  <c r="I130" i="4"/>
  <c r="J130" i="4"/>
  <c r="K130" i="4"/>
  <c r="L130" i="4"/>
  <c r="C131" i="4"/>
  <c r="D131" i="4"/>
  <c r="E131" i="4"/>
  <c r="F131" i="4"/>
  <c r="G131" i="4"/>
  <c r="H131" i="4"/>
  <c r="I131" i="4"/>
  <c r="J131" i="4"/>
  <c r="K131" i="4"/>
  <c r="L131" i="4"/>
  <c r="C132" i="4"/>
  <c r="D132" i="4"/>
  <c r="E132" i="4"/>
  <c r="F132" i="4"/>
  <c r="G132" i="4"/>
  <c r="H132" i="4"/>
  <c r="I132" i="4"/>
  <c r="J132" i="4"/>
  <c r="K132" i="4"/>
  <c r="L132" i="4"/>
  <c r="C133" i="4"/>
  <c r="D133" i="4"/>
  <c r="E133" i="4"/>
  <c r="F133" i="4"/>
  <c r="G133" i="4"/>
  <c r="H133" i="4"/>
  <c r="I133" i="4"/>
  <c r="J133" i="4"/>
  <c r="K133" i="4"/>
  <c r="L133" i="4"/>
  <c r="C134" i="4"/>
  <c r="D134" i="4"/>
  <c r="E134" i="4"/>
  <c r="F134" i="4"/>
  <c r="G134" i="4"/>
  <c r="H134" i="4"/>
  <c r="I134" i="4"/>
  <c r="J134" i="4"/>
  <c r="K134" i="4"/>
  <c r="L134" i="4"/>
  <c r="C135" i="4"/>
  <c r="D135" i="4"/>
  <c r="E135" i="4"/>
  <c r="F135" i="4"/>
  <c r="G135" i="4"/>
  <c r="H135" i="4"/>
  <c r="I135" i="4"/>
  <c r="J135" i="4"/>
  <c r="K135" i="4"/>
  <c r="L135" i="4"/>
  <c r="C136" i="4"/>
  <c r="D136" i="4"/>
  <c r="E136" i="4"/>
  <c r="F136" i="4"/>
  <c r="G136" i="4"/>
  <c r="H136" i="4"/>
  <c r="I136" i="4"/>
  <c r="J136" i="4"/>
  <c r="K136" i="4"/>
  <c r="L136" i="4"/>
  <c r="C137" i="4"/>
  <c r="D137" i="4"/>
  <c r="E137" i="4"/>
  <c r="F137" i="4"/>
  <c r="G137" i="4"/>
  <c r="H137" i="4"/>
  <c r="I137" i="4"/>
  <c r="J137" i="4"/>
  <c r="K137" i="4"/>
  <c r="L137" i="4"/>
  <c r="C138" i="4"/>
  <c r="D138" i="4"/>
  <c r="E138" i="4"/>
  <c r="F138" i="4"/>
  <c r="G138" i="4"/>
  <c r="H138" i="4"/>
  <c r="I138" i="4"/>
  <c r="J138" i="4"/>
  <c r="K138" i="4"/>
  <c r="L138" i="4"/>
  <c r="C139" i="4"/>
  <c r="D139" i="4"/>
  <c r="E139" i="4"/>
  <c r="F139" i="4"/>
  <c r="G139" i="4"/>
  <c r="H139" i="4"/>
  <c r="I139" i="4"/>
  <c r="J139" i="4"/>
  <c r="K139" i="4"/>
  <c r="L139" i="4"/>
  <c r="C140" i="4"/>
  <c r="D140" i="4"/>
  <c r="E140" i="4"/>
  <c r="F140" i="4"/>
  <c r="G140" i="4"/>
  <c r="H140" i="4"/>
  <c r="I140" i="4"/>
  <c r="J140" i="4"/>
  <c r="K140" i="4"/>
  <c r="L140" i="4"/>
  <c r="C141" i="4"/>
  <c r="D141" i="4"/>
  <c r="E141" i="4"/>
  <c r="F141" i="4"/>
  <c r="G141" i="4"/>
  <c r="H141" i="4"/>
  <c r="I141" i="4"/>
  <c r="J141" i="4"/>
  <c r="K141" i="4"/>
  <c r="L141" i="4"/>
  <c r="C142" i="4"/>
  <c r="D142" i="4"/>
  <c r="E142" i="4"/>
  <c r="F142" i="4"/>
  <c r="G142" i="4"/>
  <c r="H142" i="4"/>
  <c r="I142" i="4"/>
  <c r="J142" i="4"/>
  <c r="K142" i="4"/>
  <c r="L142" i="4"/>
  <c r="C143" i="4"/>
  <c r="D143" i="4"/>
  <c r="E143" i="4"/>
  <c r="F143" i="4"/>
  <c r="G143" i="4"/>
  <c r="H143" i="4"/>
  <c r="I143" i="4"/>
  <c r="J143" i="4"/>
  <c r="K143" i="4"/>
  <c r="L143" i="4"/>
  <c r="C144" i="4"/>
  <c r="D144" i="4"/>
  <c r="E144" i="4"/>
  <c r="F144" i="4"/>
  <c r="G144" i="4"/>
  <c r="H144" i="4"/>
  <c r="I144" i="4"/>
  <c r="J144" i="4"/>
  <c r="K144" i="4"/>
  <c r="L144" i="4"/>
  <c r="C145" i="4"/>
  <c r="D145" i="4"/>
  <c r="E145" i="4"/>
  <c r="F145" i="4"/>
  <c r="G145" i="4"/>
  <c r="H145" i="4"/>
  <c r="I145" i="4"/>
  <c r="J145" i="4"/>
  <c r="K145" i="4"/>
  <c r="L145" i="4"/>
  <c r="C146" i="4"/>
  <c r="D146" i="4"/>
  <c r="E146" i="4"/>
  <c r="F146" i="4"/>
  <c r="G146" i="4"/>
  <c r="H146" i="4"/>
  <c r="I146" i="4"/>
  <c r="J146" i="4"/>
  <c r="K146" i="4"/>
  <c r="L146" i="4"/>
  <c r="C147" i="4"/>
  <c r="D147" i="4"/>
  <c r="E147" i="4"/>
  <c r="F147" i="4"/>
  <c r="G147" i="4"/>
  <c r="H147" i="4"/>
  <c r="I147" i="4"/>
  <c r="J147" i="4"/>
  <c r="K147" i="4"/>
  <c r="L147" i="4"/>
  <c r="C148" i="4"/>
  <c r="D148" i="4"/>
  <c r="E148" i="4"/>
  <c r="F148" i="4"/>
  <c r="G148" i="4"/>
  <c r="H148" i="4"/>
  <c r="I148" i="4"/>
  <c r="J148" i="4"/>
  <c r="K148" i="4"/>
  <c r="L148" i="4"/>
  <c r="C149" i="4"/>
  <c r="D149" i="4"/>
  <c r="E149" i="4"/>
  <c r="F149" i="4"/>
  <c r="G149" i="4"/>
  <c r="H149" i="4"/>
  <c r="I149" i="4"/>
  <c r="J149" i="4"/>
  <c r="K149" i="4"/>
  <c r="L149" i="4"/>
  <c r="C150" i="4"/>
  <c r="D150" i="4"/>
  <c r="E150" i="4"/>
  <c r="F150" i="4"/>
  <c r="G150" i="4"/>
  <c r="H150" i="4"/>
  <c r="I150" i="4"/>
  <c r="J150" i="4"/>
  <c r="K150" i="4"/>
  <c r="L150" i="4"/>
  <c r="C151" i="4"/>
  <c r="D151" i="4"/>
  <c r="E151" i="4"/>
  <c r="F151" i="4"/>
  <c r="G151" i="4"/>
  <c r="H151" i="4"/>
  <c r="I151" i="4"/>
  <c r="J151" i="4"/>
  <c r="K151" i="4"/>
  <c r="L151" i="4"/>
  <c r="C152" i="4"/>
  <c r="D152" i="4"/>
  <c r="E152" i="4"/>
  <c r="F152" i="4"/>
  <c r="G152" i="4"/>
  <c r="H152" i="4"/>
  <c r="I152" i="4"/>
  <c r="J152" i="4"/>
  <c r="K152" i="4"/>
  <c r="L152" i="4"/>
  <c r="C153" i="4"/>
  <c r="D153" i="4"/>
  <c r="E153" i="4"/>
  <c r="F153" i="4"/>
  <c r="G153" i="4"/>
  <c r="H153" i="4"/>
  <c r="I153" i="4"/>
  <c r="J153" i="4"/>
  <c r="K153" i="4"/>
  <c r="L153" i="4"/>
  <c r="C154" i="4"/>
  <c r="D154" i="4"/>
  <c r="E154" i="4"/>
  <c r="F154" i="4"/>
  <c r="G154" i="4"/>
  <c r="H154" i="4"/>
  <c r="I154" i="4"/>
  <c r="J154" i="4"/>
  <c r="K154" i="4"/>
  <c r="L154" i="4"/>
  <c r="C155" i="4"/>
  <c r="D155" i="4"/>
  <c r="E155" i="4"/>
  <c r="F155" i="4"/>
  <c r="G155" i="4"/>
  <c r="H155" i="4"/>
  <c r="I155" i="4"/>
  <c r="J155" i="4"/>
  <c r="K155" i="4"/>
  <c r="L155" i="4"/>
  <c r="C156" i="4"/>
  <c r="D156" i="4"/>
  <c r="E156" i="4"/>
  <c r="F156" i="4"/>
  <c r="G156" i="4"/>
  <c r="H156" i="4"/>
  <c r="I156" i="4"/>
  <c r="J156" i="4"/>
  <c r="K156" i="4"/>
  <c r="L156" i="4"/>
  <c r="C157" i="4"/>
  <c r="D157" i="4"/>
  <c r="E157" i="4"/>
  <c r="F157" i="4"/>
  <c r="G157" i="4"/>
  <c r="H157" i="4"/>
  <c r="I157" i="4"/>
  <c r="J157" i="4"/>
  <c r="K157" i="4"/>
  <c r="L157" i="4"/>
  <c r="C158" i="4"/>
  <c r="D158" i="4"/>
  <c r="E158" i="4"/>
  <c r="F158" i="4"/>
  <c r="G158" i="4"/>
  <c r="H158" i="4"/>
  <c r="I158" i="4"/>
  <c r="J158" i="4"/>
  <c r="K158" i="4"/>
  <c r="L158" i="4"/>
  <c r="C159" i="4"/>
  <c r="D159" i="4"/>
  <c r="E159" i="4"/>
  <c r="F159" i="4"/>
  <c r="G159" i="4"/>
  <c r="H159" i="4"/>
  <c r="I159" i="4"/>
  <c r="J159" i="4"/>
  <c r="K159" i="4"/>
  <c r="L159" i="4"/>
  <c r="C160" i="4"/>
  <c r="D160" i="4"/>
  <c r="E160" i="4"/>
  <c r="F160" i="4"/>
  <c r="G160" i="4"/>
  <c r="H160" i="4"/>
  <c r="I160" i="4"/>
  <c r="J160" i="4"/>
  <c r="K160" i="4"/>
  <c r="L160" i="4"/>
  <c r="C161" i="4"/>
  <c r="D161" i="4"/>
  <c r="E161" i="4"/>
  <c r="F161" i="4"/>
  <c r="G161" i="4"/>
  <c r="H161" i="4"/>
  <c r="I161" i="4"/>
  <c r="J161" i="4"/>
  <c r="K161" i="4"/>
  <c r="L161" i="4"/>
  <c r="C162" i="4"/>
  <c r="D162" i="4"/>
  <c r="E162" i="4"/>
  <c r="F162" i="4"/>
  <c r="G162" i="4"/>
  <c r="H162" i="4"/>
  <c r="I162" i="4"/>
  <c r="J162" i="4"/>
  <c r="K162" i="4"/>
  <c r="L162" i="4"/>
  <c r="C163" i="4"/>
  <c r="D163" i="4"/>
  <c r="E163" i="4"/>
  <c r="F163" i="4"/>
  <c r="G163" i="4"/>
  <c r="H163" i="4"/>
  <c r="I163" i="4"/>
  <c r="J163" i="4"/>
  <c r="K163" i="4"/>
  <c r="L163" i="4"/>
  <c r="C164" i="4"/>
  <c r="D164" i="4"/>
  <c r="E164" i="4"/>
  <c r="F164" i="4"/>
  <c r="G164" i="4"/>
  <c r="H164" i="4"/>
  <c r="I164" i="4"/>
  <c r="J164" i="4"/>
  <c r="K164" i="4"/>
  <c r="L164" i="4"/>
  <c r="C165" i="4"/>
  <c r="D165" i="4"/>
  <c r="E165" i="4"/>
  <c r="F165" i="4"/>
  <c r="G165" i="4"/>
  <c r="H165" i="4"/>
  <c r="I165" i="4"/>
  <c r="J165" i="4"/>
  <c r="K165" i="4"/>
  <c r="L165" i="4"/>
  <c r="C166" i="4"/>
  <c r="D166" i="4"/>
  <c r="E166" i="4"/>
  <c r="F166" i="4"/>
  <c r="G166" i="4"/>
  <c r="H166" i="4"/>
  <c r="I166" i="4"/>
  <c r="J166" i="4"/>
  <c r="K166" i="4"/>
  <c r="L166" i="4"/>
  <c r="C167" i="4"/>
  <c r="D167" i="4"/>
  <c r="E167" i="4"/>
  <c r="F167" i="4"/>
  <c r="G167" i="4"/>
  <c r="H167" i="4"/>
  <c r="I167" i="4"/>
  <c r="J167" i="4"/>
  <c r="K167" i="4"/>
  <c r="L167" i="4"/>
  <c r="C168" i="4"/>
  <c r="D168" i="4"/>
  <c r="E168" i="4"/>
  <c r="F168" i="4"/>
  <c r="G168" i="4"/>
  <c r="H168" i="4"/>
  <c r="I168" i="4"/>
  <c r="J168" i="4"/>
  <c r="K168" i="4"/>
  <c r="L168" i="4"/>
  <c r="C169" i="4"/>
  <c r="D169" i="4"/>
  <c r="E169" i="4"/>
  <c r="F169" i="4"/>
  <c r="G169" i="4"/>
  <c r="H169" i="4"/>
  <c r="I169" i="4"/>
  <c r="J169" i="4"/>
  <c r="K169" i="4"/>
  <c r="L169" i="4"/>
  <c r="C170" i="4"/>
  <c r="D170" i="4"/>
  <c r="E170" i="4"/>
  <c r="F170" i="4"/>
  <c r="G170" i="4"/>
  <c r="H170" i="4"/>
  <c r="I170" i="4"/>
  <c r="J170" i="4"/>
  <c r="K170" i="4"/>
  <c r="L170" i="4"/>
  <c r="C171" i="4"/>
  <c r="D171" i="4"/>
  <c r="E171" i="4"/>
  <c r="F171" i="4"/>
  <c r="G171" i="4"/>
  <c r="H171" i="4"/>
  <c r="I171" i="4"/>
  <c r="J171" i="4"/>
  <c r="K171" i="4"/>
  <c r="L171" i="4"/>
  <c r="C172" i="4"/>
  <c r="D172" i="4"/>
  <c r="E172" i="4"/>
  <c r="F172" i="4"/>
  <c r="G172" i="4"/>
  <c r="H172" i="4"/>
  <c r="I172" i="4"/>
  <c r="J172" i="4"/>
  <c r="K172" i="4"/>
  <c r="L172" i="4"/>
  <c r="C173" i="4"/>
  <c r="D173" i="4"/>
  <c r="E173" i="4"/>
  <c r="F173" i="4"/>
  <c r="G173" i="4"/>
  <c r="H173" i="4"/>
  <c r="I173" i="4"/>
  <c r="J173" i="4"/>
  <c r="K173" i="4"/>
  <c r="L173" i="4"/>
  <c r="C174" i="4"/>
  <c r="D174" i="4"/>
  <c r="E174" i="4"/>
  <c r="F174" i="4"/>
  <c r="G174" i="4"/>
  <c r="H174" i="4"/>
  <c r="I174" i="4"/>
  <c r="J174" i="4"/>
  <c r="K174" i="4"/>
  <c r="L174" i="4"/>
  <c r="C175" i="4"/>
  <c r="D175" i="4"/>
  <c r="E175" i="4"/>
  <c r="F175" i="4"/>
  <c r="G175" i="4"/>
  <c r="H175" i="4"/>
  <c r="I175" i="4"/>
  <c r="J175" i="4"/>
  <c r="K175" i="4"/>
  <c r="L175" i="4"/>
  <c r="C176" i="4"/>
  <c r="D176" i="4"/>
  <c r="E176" i="4"/>
  <c r="F176" i="4"/>
  <c r="G176" i="4"/>
  <c r="H176" i="4"/>
  <c r="I176" i="4"/>
  <c r="J176" i="4"/>
  <c r="K176" i="4"/>
  <c r="L176" i="4"/>
  <c r="C177" i="4"/>
  <c r="D177" i="4"/>
  <c r="E177" i="4"/>
  <c r="F177" i="4"/>
  <c r="G177" i="4"/>
  <c r="H177" i="4"/>
  <c r="I177" i="4"/>
  <c r="J177" i="4"/>
  <c r="K177" i="4"/>
  <c r="L177" i="4"/>
  <c r="C178" i="4"/>
  <c r="D178" i="4"/>
  <c r="E178" i="4"/>
  <c r="F178" i="4"/>
  <c r="G178" i="4"/>
  <c r="H178" i="4"/>
  <c r="I178" i="4"/>
  <c r="J178" i="4"/>
  <c r="K178" i="4"/>
  <c r="L178" i="4"/>
  <c r="C179" i="4"/>
  <c r="D179" i="4"/>
  <c r="E179" i="4"/>
  <c r="F179" i="4"/>
  <c r="G179" i="4"/>
  <c r="H179" i="4"/>
  <c r="I179" i="4"/>
  <c r="J179" i="4"/>
  <c r="K179" i="4"/>
  <c r="L179" i="4"/>
  <c r="C180" i="4"/>
  <c r="D180" i="4"/>
  <c r="E180" i="4"/>
  <c r="F180" i="4"/>
  <c r="G180" i="4"/>
  <c r="H180" i="4"/>
  <c r="I180" i="4"/>
  <c r="J180" i="4"/>
  <c r="K180" i="4"/>
  <c r="L180" i="4"/>
  <c r="C181" i="4"/>
  <c r="D181" i="4"/>
  <c r="E181" i="4"/>
  <c r="F181" i="4"/>
  <c r="G181" i="4"/>
  <c r="H181" i="4"/>
  <c r="I181" i="4"/>
  <c r="J181" i="4"/>
  <c r="K181" i="4"/>
  <c r="L181" i="4"/>
  <c r="C182" i="4"/>
  <c r="D182" i="4"/>
  <c r="E182" i="4"/>
  <c r="F182" i="4"/>
  <c r="G182" i="4"/>
  <c r="H182" i="4"/>
  <c r="I182" i="4"/>
  <c r="J182" i="4"/>
  <c r="K182" i="4"/>
  <c r="L182" i="4"/>
  <c r="C183" i="4"/>
  <c r="D183" i="4"/>
  <c r="E183" i="4"/>
  <c r="F183" i="4"/>
  <c r="G183" i="4"/>
  <c r="H183" i="4"/>
  <c r="I183" i="4"/>
  <c r="J183" i="4"/>
  <c r="K183" i="4"/>
  <c r="L183" i="4"/>
  <c r="C184" i="4"/>
  <c r="D184" i="4"/>
  <c r="E184" i="4"/>
  <c r="F184" i="4"/>
  <c r="G184" i="4"/>
  <c r="H184" i="4"/>
  <c r="I184" i="4"/>
  <c r="J184" i="4"/>
  <c r="K184" i="4"/>
  <c r="L184" i="4"/>
  <c r="C185" i="4"/>
  <c r="D185" i="4"/>
  <c r="E185" i="4"/>
  <c r="F185" i="4"/>
  <c r="G185" i="4"/>
  <c r="H185" i="4"/>
  <c r="I185" i="4"/>
  <c r="J185" i="4"/>
  <c r="K185" i="4"/>
  <c r="L185" i="4"/>
  <c r="C186" i="4"/>
  <c r="D186" i="4"/>
  <c r="E186" i="4"/>
  <c r="F186" i="4"/>
  <c r="G186" i="4"/>
  <c r="H186" i="4"/>
  <c r="I186" i="4"/>
  <c r="J186" i="4"/>
  <c r="K186" i="4"/>
  <c r="L186" i="4"/>
  <c r="C187" i="4"/>
  <c r="D187" i="4"/>
  <c r="E187" i="4"/>
  <c r="F187" i="4"/>
  <c r="G187" i="4"/>
  <c r="H187" i="4"/>
  <c r="I187" i="4"/>
  <c r="J187" i="4"/>
  <c r="K187" i="4"/>
  <c r="L187" i="4"/>
  <c r="C188" i="4"/>
  <c r="D188" i="4"/>
  <c r="E188" i="4"/>
  <c r="F188" i="4"/>
  <c r="G188" i="4"/>
  <c r="H188" i="4"/>
  <c r="I188" i="4"/>
  <c r="J188" i="4"/>
  <c r="K188" i="4"/>
  <c r="L188" i="4"/>
  <c r="C189" i="4"/>
  <c r="D189" i="4"/>
  <c r="E189" i="4"/>
  <c r="F189" i="4"/>
  <c r="G189" i="4"/>
  <c r="H189" i="4"/>
  <c r="I189" i="4"/>
  <c r="J189" i="4"/>
  <c r="K189" i="4"/>
  <c r="L189" i="4"/>
  <c r="C190" i="4"/>
  <c r="D190" i="4"/>
  <c r="E190" i="4"/>
  <c r="F190" i="4"/>
  <c r="G190" i="4"/>
  <c r="H190" i="4"/>
  <c r="I190" i="4"/>
  <c r="J190" i="4"/>
  <c r="K190" i="4"/>
  <c r="L190" i="4"/>
  <c r="C191" i="4"/>
  <c r="D191" i="4"/>
  <c r="E191" i="4"/>
  <c r="F191" i="4"/>
  <c r="G191" i="4"/>
  <c r="H191" i="4"/>
  <c r="I191" i="4"/>
  <c r="J191" i="4"/>
  <c r="K191" i="4"/>
  <c r="L191" i="4"/>
  <c r="C192" i="4"/>
  <c r="D192" i="4"/>
  <c r="E192" i="4"/>
  <c r="F192" i="4"/>
  <c r="G192" i="4"/>
  <c r="H192" i="4"/>
  <c r="I192" i="4"/>
  <c r="J192" i="4"/>
  <c r="K192" i="4"/>
  <c r="L192" i="4"/>
  <c r="C193" i="4"/>
  <c r="D193" i="4"/>
  <c r="E193" i="4"/>
  <c r="F193" i="4"/>
  <c r="G193" i="4"/>
  <c r="H193" i="4"/>
  <c r="I193" i="4"/>
  <c r="J193" i="4"/>
  <c r="K193" i="4"/>
  <c r="L193" i="4"/>
  <c r="C194" i="4"/>
  <c r="D194" i="4"/>
  <c r="E194" i="4"/>
  <c r="F194" i="4"/>
  <c r="G194" i="4"/>
  <c r="H194" i="4"/>
  <c r="I194" i="4"/>
  <c r="J194" i="4"/>
  <c r="K194" i="4"/>
  <c r="L194" i="4"/>
  <c r="C195" i="4"/>
  <c r="D195" i="4"/>
  <c r="E195" i="4"/>
  <c r="F195" i="4"/>
  <c r="G195" i="4"/>
  <c r="H195" i="4"/>
  <c r="I195" i="4"/>
  <c r="J195" i="4"/>
  <c r="K195" i="4"/>
  <c r="L195" i="4"/>
  <c r="C196" i="4"/>
  <c r="D196" i="4"/>
  <c r="E196" i="4"/>
  <c r="F196" i="4"/>
  <c r="G196" i="4"/>
  <c r="H196" i="4"/>
  <c r="I196" i="4"/>
  <c r="J196" i="4"/>
  <c r="K196" i="4"/>
  <c r="L196" i="4"/>
  <c r="C197" i="4"/>
  <c r="D197" i="4"/>
  <c r="E197" i="4"/>
  <c r="F197" i="4"/>
  <c r="G197" i="4"/>
  <c r="H197" i="4"/>
  <c r="I197" i="4"/>
  <c r="J197" i="4"/>
  <c r="K197" i="4"/>
  <c r="L197" i="4"/>
  <c r="C198" i="4"/>
  <c r="D198" i="4"/>
  <c r="E198" i="4"/>
  <c r="F198" i="4"/>
  <c r="G198" i="4"/>
  <c r="H198" i="4"/>
  <c r="I198" i="4"/>
  <c r="J198" i="4"/>
  <c r="K198" i="4"/>
  <c r="L198" i="4"/>
  <c r="C199" i="4"/>
  <c r="D199" i="4"/>
  <c r="E199" i="4"/>
  <c r="F199" i="4"/>
  <c r="G199" i="4"/>
  <c r="H199" i="4"/>
  <c r="I199" i="4"/>
  <c r="J199" i="4"/>
  <c r="K199" i="4"/>
  <c r="L199" i="4"/>
  <c r="C200" i="4"/>
  <c r="D200" i="4"/>
  <c r="E200" i="4"/>
  <c r="F200" i="4"/>
  <c r="G200" i="4"/>
  <c r="H200" i="4"/>
  <c r="I200" i="4"/>
  <c r="J200" i="4"/>
  <c r="K200" i="4"/>
  <c r="L200" i="4"/>
  <c r="C201" i="4"/>
  <c r="D201" i="4"/>
  <c r="E201" i="4"/>
  <c r="F201" i="4"/>
  <c r="G201" i="4"/>
  <c r="H201" i="4"/>
  <c r="I201" i="4"/>
  <c r="J201" i="4"/>
  <c r="K201" i="4"/>
  <c r="L201" i="4"/>
  <c r="C202" i="4"/>
  <c r="D202" i="4"/>
  <c r="E202" i="4"/>
  <c r="F202" i="4"/>
  <c r="G202" i="4"/>
  <c r="H202" i="4"/>
  <c r="I202" i="4"/>
  <c r="J202" i="4"/>
  <c r="K202" i="4"/>
  <c r="L202" i="4"/>
  <c r="C203" i="4"/>
  <c r="D203" i="4"/>
  <c r="E203" i="4"/>
  <c r="F203" i="4"/>
  <c r="G203" i="4"/>
  <c r="H203" i="4"/>
  <c r="I203" i="4"/>
  <c r="J203" i="4"/>
  <c r="K203" i="4"/>
  <c r="L203" i="4"/>
  <c r="C204" i="4"/>
  <c r="D204" i="4"/>
  <c r="E204" i="4"/>
  <c r="F204" i="4"/>
  <c r="G204" i="4"/>
  <c r="H204" i="4"/>
  <c r="I204" i="4"/>
  <c r="J204" i="4"/>
  <c r="K204" i="4"/>
  <c r="L204" i="4"/>
  <c r="C205" i="4"/>
  <c r="D205" i="4"/>
  <c r="E205" i="4"/>
  <c r="F205" i="4"/>
  <c r="G205" i="4"/>
  <c r="H205" i="4"/>
  <c r="I205" i="4"/>
  <c r="J205" i="4"/>
  <c r="K205" i="4"/>
  <c r="L205" i="4"/>
  <c r="C206" i="4"/>
  <c r="D206" i="4"/>
  <c r="E206" i="4"/>
  <c r="F206" i="4"/>
  <c r="G206" i="4"/>
  <c r="H206" i="4"/>
  <c r="I206" i="4"/>
  <c r="J206" i="4"/>
  <c r="K206" i="4"/>
  <c r="L206" i="4"/>
  <c r="C207" i="4"/>
  <c r="D207" i="4"/>
  <c r="E207" i="4"/>
  <c r="F207" i="4"/>
  <c r="G207" i="4"/>
  <c r="H207" i="4"/>
  <c r="I207" i="4"/>
  <c r="J207" i="4"/>
  <c r="K207" i="4"/>
  <c r="L207" i="4"/>
  <c r="C208" i="4"/>
  <c r="D208" i="4"/>
  <c r="E208" i="4"/>
  <c r="F208" i="4"/>
  <c r="G208" i="4"/>
  <c r="H208" i="4"/>
  <c r="I208" i="4"/>
  <c r="J208" i="4"/>
  <c r="K208" i="4"/>
  <c r="L208" i="4"/>
  <c r="C209" i="4"/>
  <c r="D209" i="4"/>
  <c r="E209" i="4"/>
  <c r="F209" i="4"/>
  <c r="G209" i="4"/>
  <c r="H209" i="4"/>
  <c r="I209" i="4"/>
  <c r="J209" i="4"/>
  <c r="K209" i="4"/>
  <c r="L209" i="4"/>
  <c r="C210" i="4"/>
  <c r="D210" i="4"/>
  <c r="E210" i="4"/>
  <c r="F210" i="4"/>
  <c r="G210" i="4"/>
  <c r="H210" i="4"/>
  <c r="I210" i="4"/>
  <c r="J210" i="4"/>
  <c r="K210" i="4"/>
  <c r="L210" i="4"/>
  <c r="C211" i="4"/>
  <c r="D211" i="4"/>
  <c r="E211" i="4"/>
  <c r="F211" i="4"/>
  <c r="G211" i="4"/>
  <c r="H211" i="4"/>
  <c r="I211" i="4"/>
  <c r="J211" i="4"/>
  <c r="K211" i="4"/>
  <c r="L211" i="4"/>
  <c r="C212" i="4"/>
  <c r="D212" i="4"/>
  <c r="E212" i="4"/>
  <c r="F212" i="4"/>
  <c r="G212" i="4"/>
  <c r="H212" i="4"/>
  <c r="I212" i="4"/>
  <c r="J212" i="4"/>
  <c r="K212" i="4"/>
  <c r="L212" i="4"/>
  <c r="C213" i="4"/>
  <c r="D213" i="4"/>
  <c r="E213" i="4"/>
  <c r="F213" i="4"/>
  <c r="G213" i="4"/>
  <c r="H213" i="4"/>
  <c r="I213" i="4"/>
  <c r="J213" i="4"/>
  <c r="K213" i="4"/>
  <c r="L213" i="4"/>
  <c r="C214" i="4"/>
  <c r="D214" i="4"/>
  <c r="E214" i="4"/>
  <c r="F214" i="4"/>
  <c r="G214" i="4"/>
  <c r="H214" i="4"/>
  <c r="I214" i="4"/>
  <c r="J214" i="4"/>
  <c r="K214" i="4"/>
  <c r="L214" i="4"/>
  <c r="C215" i="4"/>
  <c r="D215" i="4"/>
  <c r="E215" i="4"/>
  <c r="F215" i="4"/>
  <c r="G215" i="4"/>
  <c r="H215" i="4"/>
  <c r="I215" i="4"/>
  <c r="J215" i="4"/>
  <c r="K215" i="4"/>
  <c r="L215" i="4"/>
  <c r="C216" i="4"/>
  <c r="D216" i="4"/>
  <c r="E216" i="4"/>
  <c r="F216" i="4"/>
  <c r="G216" i="4"/>
  <c r="H216" i="4"/>
  <c r="I216" i="4"/>
  <c r="J216" i="4"/>
  <c r="K216" i="4"/>
  <c r="L216" i="4"/>
  <c r="C217" i="4"/>
  <c r="D217" i="4"/>
  <c r="E217" i="4"/>
  <c r="F217" i="4"/>
  <c r="G217" i="4"/>
  <c r="H217" i="4"/>
  <c r="I217" i="4"/>
  <c r="J217" i="4"/>
  <c r="K217" i="4"/>
  <c r="L217" i="4"/>
  <c r="C218" i="4"/>
  <c r="D218" i="4"/>
  <c r="E218" i="4"/>
  <c r="F218" i="4"/>
  <c r="G218" i="4"/>
  <c r="H218" i="4"/>
  <c r="I218" i="4"/>
  <c r="J218" i="4"/>
  <c r="K218" i="4"/>
  <c r="L218" i="4"/>
  <c r="C219" i="4"/>
  <c r="D219" i="4"/>
  <c r="E219" i="4"/>
  <c r="F219" i="4"/>
  <c r="G219" i="4"/>
  <c r="H219" i="4"/>
  <c r="I219" i="4"/>
  <c r="J219" i="4"/>
  <c r="K219" i="4"/>
  <c r="L219" i="4"/>
  <c r="C220" i="4"/>
  <c r="D220" i="4"/>
  <c r="E220" i="4"/>
  <c r="F220" i="4"/>
  <c r="G220" i="4"/>
  <c r="H220" i="4"/>
  <c r="I220" i="4"/>
  <c r="J220" i="4"/>
  <c r="K220" i="4"/>
  <c r="L220" i="4"/>
  <c r="C221" i="4"/>
  <c r="D221" i="4"/>
  <c r="E221" i="4"/>
  <c r="F221" i="4"/>
  <c r="G221" i="4"/>
  <c r="H221" i="4"/>
  <c r="I221" i="4"/>
  <c r="J221" i="4"/>
  <c r="K221" i="4"/>
  <c r="L221" i="4"/>
  <c r="C222" i="4"/>
  <c r="D222" i="4"/>
  <c r="E222" i="4"/>
  <c r="F222" i="4"/>
  <c r="G222" i="4"/>
  <c r="H222" i="4"/>
  <c r="I222" i="4"/>
  <c r="J222" i="4"/>
  <c r="K222" i="4"/>
  <c r="L222" i="4"/>
  <c r="C223" i="4"/>
  <c r="D223" i="4"/>
  <c r="E223" i="4"/>
  <c r="F223" i="4"/>
  <c r="G223" i="4"/>
  <c r="H223" i="4"/>
  <c r="I223" i="4"/>
  <c r="J223" i="4"/>
  <c r="K223" i="4"/>
  <c r="L223" i="4"/>
  <c r="C224" i="4"/>
  <c r="D224" i="4"/>
  <c r="E224" i="4"/>
  <c r="F224" i="4"/>
  <c r="G224" i="4"/>
  <c r="H224" i="4"/>
  <c r="I224" i="4"/>
  <c r="J224" i="4"/>
  <c r="K224" i="4"/>
  <c r="L224" i="4"/>
  <c r="C225" i="4"/>
  <c r="D225" i="4"/>
  <c r="E225" i="4"/>
  <c r="F225" i="4"/>
  <c r="G225" i="4"/>
  <c r="H225" i="4"/>
  <c r="I225" i="4"/>
  <c r="J225" i="4"/>
  <c r="K225" i="4"/>
  <c r="L225" i="4"/>
  <c r="C226" i="4"/>
  <c r="D226" i="4"/>
  <c r="E226" i="4"/>
  <c r="F226" i="4"/>
  <c r="G226" i="4"/>
  <c r="H226" i="4"/>
  <c r="I226" i="4"/>
  <c r="J226" i="4"/>
  <c r="K226" i="4"/>
  <c r="L226" i="4"/>
  <c r="C227" i="4"/>
  <c r="D227" i="4"/>
  <c r="E227" i="4"/>
  <c r="F227" i="4"/>
  <c r="G227" i="4"/>
  <c r="H227" i="4"/>
  <c r="I227" i="4"/>
  <c r="J227" i="4"/>
  <c r="K227" i="4"/>
  <c r="L227" i="4"/>
  <c r="C228" i="4"/>
  <c r="D228" i="4"/>
  <c r="E228" i="4"/>
  <c r="F228" i="4"/>
  <c r="G228" i="4"/>
  <c r="H228" i="4"/>
  <c r="I228" i="4"/>
  <c r="J228" i="4"/>
  <c r="K228" i="4"/>
  <c r="L228" i="4"/>
  <c r="C229" i="4"/>
  <c r="D229" i="4"/>
  <c r="E229" i="4"/>
  <c r="F229" i="4"/>
  <c r="G229" i="4"/>
  <c r="H229" i="4"/>
  <c r="I229" i="4"/>
  <c r="J229" i="4"/>
  <c r="K229" i="4"/>
  <c r="L229" i="4"/>
  <c r="C230" i="4"/>
  <c r="D230" i="4"/>
  <c r="E230" i="4"/>
  <c r="F230" i="4"/>
  <c r="G230" i="4"/>
  <c r="H230" i="4"/>
  <c r="I230" i="4"/>
  <c r="J230" i="4"/>
  <c r="K230" i="4"/>
  <c r="L230" i="4"/>
  <c r="C231" i="4"/>
  <c r="D231" i="4"/>
  <c r="E231" i="4"/>
  <c r="F231" i="4"/>
  <c r="G231" i="4"/>
  <c r="H231" i="4"/>
  <c r="I231" i="4"/>
  <c r="J231" i="4"/>
  <c r="K231" i="4"/>
  <c r="L231" i="4"/>
  <c r="C232" i="4"/>
  <c r="D232" i="4"/>
  <c r="E232" i="4"/>
  <c r="F232" i="4"/>
  <c r="G232" i="4"/>
  <c r="H232" i="4"/>
  <c r="I232" i="4"/>
  <c r="J232" i="4"/>
  <c r="K232" i="4"/>
  <c r="L232" i="4"/>
  <c r="C233" i="4"/>
  <c r="D233" i="4"/>
  <c r="E233" i="4"/>
  <c r="F233" i="4"/>
  <c r="G233" i="4"/>
  <c r="H233" i="4"/>
  <c r="I233" i="4"/>
  <c r="J233" i="4"/>
  <c r="K233" i="4"/>
  <c r="L233" i="4"/>
  <c r="C234" i="4"/>
  <c r="D234" i="4"/>
  <c r="E234" i="4"/>
  <c r="F234" i="4"/>
  <c r="G234" i="4"/>
  <c r="H234" i="4"/>
  <c r="I234" i="4"/>
  <c r="J234" i="4"/>
  <c r="K234" i="4"/>
  <c r="L234" i="4"/>
  <c r="C235" i="4"/>
  <c r="D235" i="4"/>
  <c r="E235" i="4"/>
  <c r="F235" i="4"/>
  <c r="G235" i="4"/>
  <c r="H235" i="4"/>
  <c r="I235" i="4"/>
  <c r="J235" i="4"/>
  <c r="K235" i="4"/>
  <c r="L235" i="4"/>
  <c r="C236" i="4"/>
  <c r="D236" i="4"/>
  <c r="E236" i="4"/>
  <c r="F236" i="4"/>
  <c r="G236" i="4"/>
  <c r="H236" i="4"/>
  <c r="I236" i="4"/>
  <c r="J236" i="4"/>
  <c r="K236" i="4"/>
  <c r="L236" i="4"/>
  <c r="C237" i="4"/>
  <c r="D237" i="4"/>
  <c r="E237" i="4"/>
  <c r="F237" i="4"/>
  <c r="G237" i="4"/>
  <c r="H237" i="4"/>
  <c r="I237" i="4"/>
  <c r="J237" i="4"/>
  <c r="K237" i="4"/>
  <c r="L237" i="4"/>
  <c r="C238" i="4"/>
  <c r="D238" i="4"/>
  <c r="E238" i="4"/>
  <c r="F238" i="4"/>
  <c r="G238" i="4"/>
  <c r="H238" i="4"/>
  <c r="I238" i="4"/>
  <c r="J238" i="4"/>
  <c r="K238" i="4"/>
  <c r="L238" i="4"/>
  <c r="C239" i="4"/>
  <c r="D239" i="4"/>
  <c r="E239" i="4"/>
  <c r="F239" i="4"/>
  <c r="G239" i="4"/>
  <c r="H239" i="4"/>
  <c r="I239" i="4"/>
  <c r="J239" i="4"/>
  <c r="K239" i="4"/>
  <c r="L239" i="4"/>
  <c r="C240" i="4"/>
  <c r="D240" i="4"/>
  <c r="E240" i="4"/>
  <c r="F240" i="4"/>
  <c r="G240" i="4"/>
  <c r="H240" i="4"/>
  <c r="I240" i="4"/>
  <c r="J240" i="4"/>
  <c r="K240" i="4"/>
  <c r="L240" i="4"/>
  <c r="C241" i="4"/>
  <c r="D241" i="4"/>
  <c r="E241" i="4"/>
  <c r="F241" i="4"/>
  <c r="G241" i="4"/>
  <c r="H241" i="4"/>
  <c r="I241" i="4"/>
  <c r="J241" i="4"/>
  <c r="K241" i="4"/>
  <c r="L241" i="4"/>
  <c r="C242" i="4"/>
  <c r="D242" i="4"/>
  <c r="E242" i="4"/>
  <c r="F242" i="4"/>
  <c r="G242" i="4"/>
  <c r="H242" i="4"/>
  <c r="I242" i="4"/>
  <c r="J242" i="4"/>
  <c r="K242" i="4"/>
  <c r="L242" i="4"/>
  <c r="C243" i="4"/>
  <c r="D243" i="4"/>
  <c r="E243" i="4"/>
  <c r="F243" i="4"/>
  <c r="G243" i="4"/>
  <c r="H243" i="4"/>
  <c r="I243" i="4"/>
  <c r="J243" i="4"/>
  <c r="K243" i="4"/>
  <c r="L243" i="4"/>
  <c r="C244" i="4"/>
  <c r="D244" i="4"/>
  <c r="E244" i="4"/>
  <c r="F244" i="4"/>
  <c r="G244" i="4"/>
  <c r="H244" i="4"/>
  <c r="I244" i="4"/>
  <c r="J244" i="4"/>
  <c r="K244" i="4"/>
  <c r="L244" i="4"/>
  <c r="C245" i="4"/>
  <c r="D245" i="4"/>
  <c r="E245" i="4"/>
  <c r="F245" i="4"/>
  <c r="G245" i="4"/>
  <c r="H245" i="4"/>
  <c r="I245" i="4"/>
  <c r="J245" i="4"/>
  <c r="K245" i="4"/>
  <c r="L245" i="4"/>
  <c r="C246" i="4"/>
  <c r="D246" i="4"/>
  <c r="E246" i="4"/>
  <c r="F246" i="4"/>
  <c r="G246" i="4"/>
  <c r="H246" i="4"/>
  <c r="I246" i="4"/>
  <c r="J246" i="4"/>
  <c r="K246" i="4"/>
  <c r="L246" i="4"/>
  <c r="C247" i="4"/>
  <c r="D247" i="4"/>
  <c r="E247" i="4"/>
  <c r="F247" i="4"/>
  <c r="G247" i="4"/>
  <c r="H247" i="4"/>
  <c r="I247" i="4"/>
  <c r="J247" i="4"/>
  <c r="K247" i="4"/>
  <c r="L247" i="4"/>
  <c r="C248" i="4"/>
  <c r="D248" i="4"/>
  <c r="E248" i="4"/>
  <c r="F248" i="4"/>
  <c r="G248" i="4"/>
  <c r="H248" i="4"/>
  <c r="I248" i="4"/>
  <c r="J248" i="4"/>
  <c r="K248" i="4"/>
  <c r="L248" i="4"/>
  <c r="C249" i="4"/>
  <c r="D249" i="4"/>
  <c r="E249" i="4"/>
  <c r="F249" i="4"/>
  <c r="G249" i="4"/>
  <c r="H249" i="4"/>
  <c r="I249" i="4"/>
  <c r="J249" i="4"/>
  <c r="K249" i="4"/>
  <c r="L249" i="4"/>
  <c r="C250" i="4"/>
  <c r="D250" i="4"/>
  <c r="E250" i="4"/>
  <c r="F250" i="4"/>
  <c r="G250" i="4"/>
  <c r="H250" i="4"/>
  <c r="I250" i="4"/>
  <c r="J250" i="4"/>
  <c r="K250" i="4"/>
  <c r="L250" i="4"/>
  <c r="C251" i="4"/>
  <c r="D251" i="4"/>
  <c r="E251" i="4"/>
  <c r="F251" i="4"/>
  <c r="G251" i="4"/>
  <c r="H251" i="4"/>
  <c r="I251" i="4"/>
  <c r="J251" i="4"/>
  <c r="K251" i="4"/>
  <c r="L251" i="4"/>
  <c r="C252" i="4"/>
  <c r="D252" i="4"/>
  <c r="E252" i="4"/>
  <c r="F252" i="4"/>
  <c r="G252" i="4"/>
  <c r="H252" i="4"/>
  <c r="I252" i="4"/>
  <c r="J252" i="4"/>
  <c r="K252" i="4"/>
  <c r="L252" i="4"/>
  <c r="C253" i="4"/>
  <c r="D253" i="4"/>
  <c r="E253" i="4"/>
  <c r="F253" i="4"/>
  <c r="G253" i="4"/>
  <c r="H253" i="4"/>
  <c r="I253" i="4"/>
  <c r="J253" i="4"/>
  <c r="K253" i="4"/>
  <c r="L253" i="4"/>
  <c r="C254" i="4"/>
  <c r="D254" i="4"/>
  <c r="E254" i="4"/>
  <c r="F254" i="4"/>
  <c r="G254" i="4"/>
  <c r="H254" i="4"/>
  <c r="I254" i="4"/>
  <c r="J254" i="4"/>
  <c r="K254" i="4"/>
  <c r="L254" i="4"/>
  <c r="C255" i="4"/>
  <c r="D255" i="4"/>
  <c r="E255" i="4"/>
  <c r="F255" i="4"/>
  <c r="G255" i="4"/>
  <c r="H255" i="4"/>
  <c r="I255" i="4"/>
  <c r="J255" i="4"/>
  <c r="K255" i="4"/>
  <c r="L255" i="4"/>
  <c r="C256" i="4"/>
  <c r="D256" i="4"/>
  <c r="E256" i="4"/>
  <c r="F256" i="4"/>
  <c r="G256" i="4"/>
  <c r="H256" i="4"/>
  <c r="I256" i="4"/>
  <c r="J256" i="4"/>
  <c r="K256" i="4"/>
  <c r="L256" i="4"/>
  <c r="C257" i="4"/>
  <c r="D257" i="4"/>
  <c r="E257" i="4"/>
  <c r="F257" i="4"/>
  <c r="G257" i="4"/>
  <c r="H257" i="4"/>
  <c r="I257" i="4"/>
  <c r="J257" i="4"/>
  <c r="K257" i="4"/>
  <c r="L257" i="4"/>
  <c r="C258" i="4"/>
  <c r="D258" i="4"/>
  <c r="E258" i="4"/>
  <c r="F258" i="4"/>
  <c r="G258" i="4"/>
  <c r="H258" i="4"/>
  <c r="I258" i="4"/>
  <c r="J258" i="4"/>
  <c r="K258" i="4"/>
  <c r="L258" i="4"/>
  <c r="C259" i="4"/>
  <c r="D259" i="4"/>
  <c r="E259" i="4"/>
  <c r="F259" i="4"/>
  <c r="G259" i="4"/>
  <c r="H259" i="4"/>
  <c r="I259" i="4"/>
  <c r="J259" i="4"/>
  <c r="K259" i="4"/>
  <c r="L259" i="4"/>
  <c r="C260" i="4"/>
  <c r="D260" i="4"/>
  <c r="E260" i="4"/>
  <c r="F260" i="4"/>
  <c r="G260" i="4"/>
  <c r="H260" i="4"/>
  <c r="I260" i="4"/>
  <c r="J260" i="4"/>
  <c r="K260" i="4"/>
  <c r="L260" i="4"/>
  <c r="C261" i="4"/>
  <c r="D261" i="4"/>
  <c r="E261" i="4"/>
  <c r="F261" i="4"/>
  <c r="G261" i="4"/>
  <c r="H261" i="4"/>
  <c r="I261" i="4"/>
  <c r="J261" i="4"/>
  <c r="K261" i="4"/>
  <c r="L261" i="4"/>
  <c r="C262" i="4"/>
  <c r="D262" i="4"/>
  <c r="E262" i="4"/>
  <c r="F262" i="4"/>
  <c r="G262" i="4"/>
  <c r="H262" i="4"/>
  <c r="I262" i="4"/>
  <c r="J262" i="4"/>
  <c r="K262" i="4"/>
  <c r="L262" i="4"/>
  <c r="C263" i="4"/>
  <c r="D263" i="4"/>
  <c r="E263" i="4"/>
  <c r="F263" i="4"/>
  <c r="G263" i="4"/>
  <c r="H263" i="4"/>
  <c r="I263" i="4"/>
  <c r="J263" i="4"/>
  <c r="K263" i="4"/>
  <c r="L263" i="4"/>
  <c r="C264" i="4"/>
  <c r="D264" i="4"/>
  <c r="E264" i="4"/>
  <c r="F264" i="4"/>
  <c r="G264" i="4"/>
  <c r="I264" i="4"/>
  <c r="J264" i="4"/>
  <c r="K264" i="4"/>
  <c r="C265" i="4"/>
  <c r="D265" i="4"/>
  <c r="E265" i="4"/>
  <c r="F265" i="4"/>
  <c r="G265" i="4"/>
  <c r="H265" i="4"/>
  <c r="I265" i="4"/>
  <c r="J265" i="4"/>
  <c r="K265" i="4"/>
  <c r="L265" i="4"/>
  <c r="C266" i="4"/>
  <c r="D266" i="4"/>
  <c r="E266" i="4"/>
  <c r="F266" i="4"/>
  <c r="G266" i="4"/>
  <c r="H266" i="4"/>
  <c r="I266" i="4"/>
  <c r="J266" i="4"/>
  <c r="K266" i="4"/>
  <c r="L266" i="4"/>
  <c r="C267" i="4"/>
  <c r="D267" i="4"/>
  <c r="E267" i="4"/>
  <c r="F267" i="4"/>
  <c r="G267" i="4"/>
  <c r="H267" i="4"/>
  <c r="I267" i="4"/>
  <c r="J267" i="4"/>
  <c r="K267" i="4"/>
  <c r="L267" i="4"/>
  <c r="C268" i="4"/>
  <c r="D268" i="4"/>
  <c r="E268" i="4"/>
  <c r="F268" i="4"/>
  <c r="G268" i="4"/>
  <c r="H268" i="4"/>
  <c r="I268" i="4"/>
  <c r="J268" i="4"/>
  <c r="K268" i="4"/>
  <c r="L268" i="4"/>
  <c r="C269" i="4"/>
  <c r="D269" i="4"/>
  <c r="E269" i="4"/>
  <c r="F269" i="4"/>
  <c r="G269" i="4"/>
  <c r="H269" i="4"/>
  <c r="I269" i="4"/>
  <c r="J269" i="4"/>
  <c r="K269" i="4"/>
  <c r="L269" i="4"/>
  <c r="C270" i="4"/>
  <c r="D270" i="4"/>
  <c r="E270" i="4"/>
  <c r="F270" i="4"/>
  <c r="G270" i="4"/>
  <c r="H270" i="4"/>
  <c r="I270" i="4"/>
  <c r="J270" i="4"/>
  <c r="K270" i="4"/>
  <c r="L270" i="4"/>
  <c r="C271" i="4"/>
  <c r="D271" i="4"/>
  <c r="E271" i="4"/>
  <c r="F271" i="4"/>
  <c r="G271" i="4"/>
  <c r="H271" i="4"/>
  <c r="I271" i="4"/>
  <c r="J271" i="4"/>
  <c r="K271" i="4"/>
  <c r="L271" i="4"/>
  <c r="C272" i="4"/>
  <c r="D272" i="4"/>
  <c r="E272" i="4"/>
  <c r="F272" i="4"/>
  <c r="G272" i="4"/>
  <c r="H272" i="4"/>
  <c r="I272" i="4"/>
  <c r="J272" i="4"/>
  <c r="K272" i="4"/>
  <c r="L272" i="4"/>
  <c r="C273" i="4"/>
  <c r="D273" i="4"/>
  <c r="E273" i="4"/>
  <c r="F273" i="4"/>
  <c r="G273" i="4"/>
  <c r="H273" i="4"/>
  <c r="I273" i="4"/>
  <c r="J273" i="4"/>
  <c r="K273" i="4"/>
  <c r="L273" i="4"/>
  <c r="C274" i="4"/>
  <c r="D274" i="4"/>
  <c r="E274" i="4"/>
  <c r="F274" i="4"/>
  <c r="G274" i="4"/>
  <c r="H274" i="4"/>
  <c r="I274" i="4"/>
  <c r="J274" i="4"/>
  <c r="K274" i="4"/>
  <c r="L274" i="4"/>
  <c r="C275" i="4"/>
  <c r="D275" i="4"/>
  <c r="E275" i="4"/>
  <c r="F275" i="4"/>
  <c r="G275" i="4"/>
  <c r="H275" i="4"/>
  <c r="I275" i="4"/>
  <c r="J275" i="4"/>
  <c r="K275" i="4"/>
  <c r="L275" i="4"/>
  <c r="C276" i="4"/>
  <c r="D276" i="4"/>
  <c r="E276" i="4"/>
  <c r="F276" i="4"/>
  <c r="G276" i="4"/>
  <c r="H276" i="4"/>
  <c r="I276" i="4"/>
  <c r="J276" i="4"/>
  <c r="K276" i="4"/>
  <c r="L276" i="4"/>
  <c r="C277" i="4"/>
  <c r="D277" i="4"/>
  <c r="E277" i="4"/>
  <c r="F277" i="4"/>
  <c r="G277" i="4"/>
  <c r="H277" i="4"/>
  <c r="I277" i="4"/>
  <c r="J277" i="4"/>
  <c r="K277" i="4"/>
  <c r="L277" i="4"/>
  <c r="C278" i="4"/>
  <c r="D278" i="4"/>
  <c r="E278" i="4"/>
  <c r="F278" i="4"/>
  <c r="G278" i="4"/>
  <c r="H278" i="4"/>
  <c r="I278" i="4"/>
  <c r="J278" i="4"/>
  <c r="K278" i="4"/>
  <c r="L278" i="4"/>
  <c r="C279" i="4"/>
  <c r="D279" i="4"/>
  <c r="E279" i="4"/>
  <c r="F279" i="4"/>
  <c r="G279" i="4"/>
  <c r="H279" i="4"/>
  <c r="I279" i="4"/>
  <c r="J279" i="4"/>
  <c r="K279" i="4"/>
  <c r="L279" i="4"/>
  <c r="C280" i="4"/>
  <c r="D280" i="4"/>
  <c r="E280" i="4"/>
  <c r="F280" i="4"/>
  <c r="G280" i="4"/>
  <c r="H280" i="4"/>
  <c r="I280" i="4"/>
  <c r="J280" i="4"/>
  <c r="K280" i="4"/>
  <c r="L280" i="4"/>
  <c r="C281" i="4"/>
  <c r="D281" i="4"/>
  <c r="E281" i="4"/>
  <c r="F281" i="4"/>
  <c r="G281" i="4"/>
  <c r="H281" i="4"/>
  <c r="I281" i="4"/>
  <c r="J281" i="4"/>
  <c r="K281" i="4"/>
  <c r="L281" i="4"/>
  <c r="C282" i="4"/>
  <c r="D282" i="4"/>
  <c r="E282" i="4"/>
  <c r="F282" i="4"/>
  <c r="G282" i="4"/>
  <c r="H282" i="4"/>
  <c r="I282" i="4"/>
  <c r="J282" i="4"/>
  <c r="K282" i="4"/>
  <c r="L282" i="4"/>
  <c r="C283" i="4"/>
  <c r="D283" i="4"/>
  <c r="E283" i="4"/>
  <c r="F283" i="4"/>
  <c r="G283" i="4"/>
  <c r="H283" i="4"/>
  <c r="I283" i="4"/>
  <c r="J283" i="4"/>
  <c r="K283" i="4"/>
  <c r="L283" i="4"/>
  <c r="C284" i="4"/>
  <c r="D284" i="4"/>
  <c r="E284" i="4"/>
  <c r="F284" i="4"/>
  <c r="G284" i="4"/>
  <c r="H284" i="4"/>
  <c r="I284" i="4"/>
  <c r="J284" i="4"/>
  <c r="K284" i="4"/>
  <c r="L284" i="4"/>
  <c r="C285" i="4"/>
  <c r="D285" i="4"/>
  <c r="E285" i="4"/>
  <c r="F285" i="4"/>
  <c r="G285" i="4"/>
  <c r="H285" i="4"/>
  <c r="I285" i="4"/>
  <c r="J285" i="4"/>
  <c r="K285" i="4"/>
  <c r="L285" i="4"/>
  <c r="C286" i="4"/>
  <c r="D286" i="4"/>
  <c r="E286" i="4"/>
  <c r="F286" i="4"/>
  <c r="G286" i="4"/>
  <c r="H286" i="4"/>
  <c r="I286" i="4"/>
  <c r="J286" i="4"/>
  <c r="K286" i="4"/>
  <c r="L286" i="4"/>
  <c r="C287" i="4"/>
  <c r="D287" i="4"/>
  <c r="E287" i="4"/>
  <c r="F287" i="4"/>
  <c r="G287" i="4"/>
  <c r="H287" i="4"/>
  <c r="I287" i="4"/>
  <c r="J287" i="4"/>
  <c r="K287" i="4"/>
  <c r="L287" i="4"/>
  <c r="C288" i="4"/>
  <c r="D288" i="4"/>
  <c r="E288" i="4"/>
  <c r="F288" i="4"/>
  <c r="G288" i="4"/>
  <c r="H288" i="4"/>
  <c r="I288" i="4"/>
  <c r="J288" i="4"/>
  <c r="K288" i="4"/>
  <c r="L288" i="4"/>
  <c r="C289" i="4"/>
  <c r="D289" i="4"/>
  <c r="E289" i="4"/>
  <c r="F289" i="4"/>
  <c r="G289" i="4"/>
  <c r="H289" i="4"/>
  <c r="I289" i="4"/>
  <c r="J289" i="4"/>
  <c r="K289" i="4"/>
  <c r="L289" i="4"/>
  <c r="C290" i="4"/>
  <c r="D290" i="4"/>
  <c r="E290" i="4"/>
  <c r="F290" i="4"/>
  <c r="G290" i="4"/>
  <c r="H290" i="4"/>
  <c r="I290" i="4"/>
  <c r="J290" i="4"/>
  <c r="K290" i="4"/>
  <c r="L290" i="4"/>
  <c r="C291" i="4"/>
  <c r="D291" i="4"/>
  <c r="E291" i="4"/>
  <c r="F291" i="4"/>
  <c r="G291" i="4"/>
  <c r="H291" i="4"/>
  <c r="I291" i="4"/>
  <c r="J291" i="4"/>
  <c r="K291" i="4"/>
  <c r="L291" i="4"/>
  <c r="C292" i="4"/>
  <c r="D292" i="4"/>
  <c r="E292" i="4"/>
  <c r="F292" i="4"/>
  <c r="G292" i="4"/>
  <c r="H292" i="4"/>
  <c r="I292" i="4"/>
  <c r="J292" i="4"/>
  <c r="K292" i="4"/>
  <c r="L292" i="4"/>
  <c r="C293" i="4"/>
  <c r="D293" i="4"/>
  <c r="E293" i="4"/>
  <c r="F293" i="4"/>
  <c r="G293" i="4"/>
  <c r="H293" i="4"/>
  <c r="I293" i="4"/>
  <c r="J293" i="4"/>
  <c r="K293" i="4"/>
  <c r="L293" i="4"/>
  <c r="C294" i="4"/>
  <c r="D294" i="4"/>
  <c r="E294" i="4"/>
  <c r="F294" i="4"/>
  <c r="G294" i="4"/>
  <c r="H294" i="4"/>
  <c r="I294" i="4"/>
  <c r="J294" i="4"/>
  <c r="K294" i="4"/>
  <c r="L294" i="4"/>
  <c r="C295" i="4"/>
  <c r="D295" i="4"/>
  <c r="E295" i="4"/>
  <c r="F295" i="4"/>
  <c r="G295" i="4"/>
  <c r="H295" i="4"/>
  <c r="I295" i="4"/>
  <c r="J295" i="4"/>
  <c r="K295" i="4"/>
  <c r="L295" i="4"/>
  <c r="C296" i="4"/>
  <c r="D296" i="4"/>
  <c r="E296" i="4"/>
  <c r="F296" i="4"/>
  <c r="G296" i="4"/>
  <c r="H296" i="4"/>
  <c r="I296" i="4"/>
  <c r="J296" i="4"/>
  <c r="K296" i="4"/>
  <c r="L296" i="4"/>
  <c r="C297" i="4"/>
  <c r="D297" i="4"/>
  <c r="E297" i="4"/>
  <c r="F297" i="4"/>
  <c r="G297" i="4"/>
  <c r="H297" i="4"/>
  <c r="I297" i="4"/>
  <c r="J297" i="4"/>
  <c r="K297" i="4"/>
  <c r="L297" i="4"/>
  <c r="C298" i="4"/>
  <c r="D298" i="4"/>
  <c r="E298" i="4"/>
  <c r="F298" i="4"/>
  <c r="G298" i="4"/>
  <c r="H298" i="4"/>
  <c r="I298" i="4"/>
  <c r="J298" i="4"/>
  <c r="K298" i="4"/>
  <c r="L298" i="4"/>
  <c r="C299" i="4"/>
  <c r="D299" i="4"/>
  <c r="E299" i="4"/>
  <c r="F299" i="4"/>
  <c r="G299" i="4"/>
  <c r="H299" i="4"/>
  <c r="I299" i="4"/>
  <c r="J299" i="4"/>
  <c r="K299" i="4"/>
  <c r="L299" i="4"/>
  <c r="C300" i="4"/>
  <c r="D300" i="4"/>
  <c r="E300" i="4"/>
  <c r="F300" i="4"/>
  <c r="G300" i="4"/>
  <c r="H300" i="4"/>
  <c r="I300" i="4"/>
  <c r="J300" i="4"/>
  <c r="K300" i="4"/>
  <c r="L300" i="4"/>
  <c r="C301" i="4"/>
  <c r="D301" i="4"/>
  <c r="E301" i="4"/>
  <c r="F301" i="4"/>
  <c r="G301" i="4"/>
  <c r="H301" i="4"/>
  <c r="I301" i="4"/>
  <c r="J301" i="4"/>
  <c r="K301" i="4"/>
  <c r="L301" i="4"/>
  <c r="C302" i="4"/>
  <c r="D302" i="4"/>
  <c r="E302" i="4"/>
  <c r="F302" i="4"/>
  <c r="G302" i="4"/>
  <c r="H302" i="4"/>
  <c r="I302" i="4"/>
  <c r="J302" i="4"/>
  <c r="K302" i="4"/>
  <c r="L302" i="4"/>
  <c r="C303" i="4"/>
  <c r="D303" i="4"/>
  <c r="E303" i="4"/>
  <c r="F303" i="4"/>
  <c r="G303" i="4"/>
  <c r="H303" i="4"/>
  <c r="I303" i="4"/>
  <c r="J303" i="4"/>
  <c r="K303" i="4"/>
  <c r="L303" i="4"/>
  <c r="C304" i="4"/>
  <c r="D304" i="4"/>
  <c r="E304" i="4"/>
  <c r="F304" i="4"/>
  <c r="G304" i="4"/>
  <c r="I304" i="4"/>
  <c r="J304" i="4"/>
  <c r="K304" i="4"/>
  <c r="C305" i="4"/>
  <c r="D305" i="4"/>
  <c r="E305" i="4"/>
  <c r="F305" i="4"/>
  <c r="G305" i="4"/>
  <c r="H305" i="4"/>
  <c r="I305" i="4"/>
  <c r="J305" i="4"/>
  <c r="K305" i="4"/>
  <c r="L305" i="4"/>
  <c r="C306" i="4"/>
  <c r="D306" i="4"/>
  <c r="E306" i="4"/>
  <c r="F306" i="4"/>
  <c r="G306" i="4"/>
  <c r="H306" i="4"/>
  <c r="I306" i="4"/>
  <c r="J306" i="4"/>
  <c r="K306" i="4"/>
  <c r="L306" i="4"/>
  <c r="C307" i="4"/>
  <c r="D307" i="4"/>
  <c r="E307" i="4"/>
  <c r="F307" i="4"/>
  <c r="G307" i="4"/>
  <c r="H307" i="4"/>
  <c r="I307" i="4"/>
  <c r="J307" i="4"/>
  <c r="K307" i="4"/>
  <c r="L307" i="4"/>
  <c r="C308" i="4"/>
  <c r="D308" i="4"/>
  <c r="E308" i="4"/>
  <c r="F308" i="4"/>
  <c r="G308" i="4"/>
  <c r="H308" i="4"/>
  <c r="I308" i="4"/>
  <c r="J308" i="4"/>
  <c r="K308" i="4"/>
  <c r="L308" i="4"/>
  <c r="C309" i="4"/>
  <c r="D309" i="4"/>
  <c r="E309" i="4"/>
  <c r="F309" i="4"/>
  <c r="G309" i="4"/>
  <c r="H309" i="4"/>
  <c r="I309" i="4"/>
  <c r="J309" i="4"/>
  <c r="K309" i="4"/>
  <c r="L309" i="4"/>
  <c r="C310" i="4"/>
  <c r="D310" i="4"/>
  <c r="E310" i="4"/>
  <c r="F310" i="4"/>
  <c r="G310" i="4"/>
  <c r="H310" i="4"/>
  <c r="I310" i="4"/>
  <c r="J310" i="4"/>
  <c r="K310" i="4"/>
  <c r="L310" i="4"/>
  <c r="C311" i="4"/>
  <c r="D311" i="4"/>
  <c r="E311" i="4"/>
  <c r="F311" i="4"/>
  <c r="G311" i="4"/>
  <c r="H311" i="4"/>
  <c r="I311" i="4"/>
  <c r="J311" i="4"/>
  <c r="K311" i="4"/>
  <c r="L311" i="4"/>
  <c r="C312" i="4"/>
  <c r="D312" i="4"/>
  <c r="E312" i="4"/>
  <c r="F312" i="4"/>
  <c r="G312" i="4"/>
  <c r="H312" i="4"/>
  <c r="I312" i="4"/>
  <c r="J312" i="4"/>
  <c r="K312" i="4"/>
  <c r="L312" i="4"/>
  <c r="C313" i="4"/>
  <c r="D313" i="4"/>
  <c r="E313" i="4"/>
  <c r="F313" i="4"/>
  <c r="G313" i="4"/>
  <c r="H313" i="4"/>
  <c r="I313" i="4"/>
  <c r="J313" i="4"/>
  <c r="K313" i="4"/>
  <c r="L313" i="4"/>
  <c r="C314" i="4"/>
  <c r="D314" i="4"/>
  <c r="E314" i="4"/>
  <c r="F314" i="4"/>
  <c r="G314" i="4"/>
  <c r="H314" i="4"/>
  <c r="I314" i="4"/>
  <c r="J314" i="4"/>
  <c r="K314" i="4"/>
  <c r="L314" i="4"/>
  <c r="C315" i="4"/>
  <c r="D315" i="4"/>
  <c r="E315" i="4"/>
  <c r="F315" i="4"/>
  <c r="G315" i="4"/>
  <c r="H315" i="4"/>
  <c r="I315" i="4"/>
  <c r="J315" i="4"/>
  <c r="K315" i="4"/>
  <c r="L315" i="4"/>
  <c r="C316" i="4"/>
  <c r="D316" i="4"/>
  <c r="E316" i="4"/>
  <c r="F316" i="4"/>
  <c r="G316" i="4"/>
  <c r="H316" i="4"/>
  <c r="I316" i="4"/>
  <c r="J316" i="4"/>
  <c r="K316" i="4"/>
  <c r="L316" i="4"/>
  <c r="C317" i="4"/>
  <c r="D317" i="4"/>
  <c r="E317" i="4"/>
  <c r="F317" i="4"/>
  <c r="G317" i="4"/>
  <c r="H317" i="4"/>
  <c r="I317" i="4"/>
  <c r="J317" i="4"/>
  <c r="K317" i="4"/>
  <c r="L317" i="4"/>
  <c r="C318" i="4"/>
  <c r="D318" i="4"/>
  <c r="E318" i="4"/>
  <c r="F318" i="4"/>
  <c r="G318" i="4"/>
  <c r="H318" i="4"/>
  <c r="I318" i="4"/>
  <c r="J318" i="4"/>
  <c r="K318" i="4"/>
  <c r="L318" i="4"/>
  <c r="C319" i="4"/>
  <c r="D319" i="4"/>
  <c r="E319" i="4"/>
  <c r="F319" i="4"/>
  <c r="G319" i="4"/>
  <c r="H319" i="4"/>
  <c r="I319" i="4"/>
  <c r="J319" i="4"/>
  <c r="K319" i="4"/>
  <c r="L319" i="4"/>
  <c r="C320" i="4"/>
  <c r="D320" i="4"/>
  <c r="E320" i="4"/>
  <c r="F320" i="4"/>
  <c r="G320" i="4"/>
  <c r="H320" i="4"/>
  <c r="I320" i="4"/>
  <c r="J320" i="4"/>
  <c r="K320" i="4"/>
  <c r="L320" i="4"/>
  <c r="C321" i="4"/>
  <c r="D321" i="4"/>
  <c r="E321" i="4"/>
  <c r="F321" i="4"/>
  <c r="G321" i="4"/>
  <c r="H321" i="4"/>
  <c r="I321" i="4"/>
  <c r="J321" i="4"/>
  <c r="K321" i="4"/>
  <c r="L321" i="4"/>
  <c r="C322" i="4"/>
  <c r="D322" i="4"/>
  <c r="E322" i="4"/>
  <c r="F322" i="4"/>
  <c r="G322" i="4"/>
  <c r="H322" i="4"/>
  <c r="I322" i="4"/>
  <c r="J322" i="4"/>
  <c r="K322" i="4"/>
  <c r="L322" i="4"/>
  <c r="C323" i="4"/>
  <c r="D323" i="4"/>
  <c r="E323" i="4"/>
  <c r="F323" i="4"/>
  <c r="G323" i="4"/>
  <c r="H323" i="4"/>
  <c r="I323" i="4"/>
  <c r="J323" i="4"/>
  <c r="K323" i="4"/>
  <c r="L323" i="4"/>
  <c r="C324" i="4"/>
  <c r="D324" i="4"/>
  <c r="E324" i="4"/>
  <c r="F324" i="4"/>
  <c r="G324" i="4"/>
  <c r="H324" i="4"/>
  <c r="I324" i="4"/>
  <c r="J324" i="4"/>
  <c r="K324" i="4"/>
  <c r="L324" i="4"/>
  <c r="C325" i="4"/>
  <c r="D325" i="4"/>
  <c r="E325" i="4"/>
  <c r="F325" i="4"/>
  <c r="G325" i="4"/>
  <c r="H325" i="4"/>
  <c r="I325" i="4"/>
  <c r="J325" i="4"/>
  <c r="K325" i="4"/>
  <c r="L325" i="4"/>
  <c r="C326" i="4"/>
  <c r="D326" i="4"/>
  <c r="E326" i="4"/>
  <c r="F326" i="4"/>
  <c r="G326" i="4"/>
  <c r="H326" i="4"/>
  <c r="I326" i="4"/>
  <c r="J326" i="4"/>
  <c r="K326" i="4"/>
  <c r="L326" i="4"/>
  <c r="C327" i="4"/>
  <c r="D327" i="4"/>
  <c r="E327" i="4"/>
  <c r="F327" i="4"/>
  <c r="G327" i="4"/>
  <c r="H327" i="4"/>
  <c r="I327" i="4"/>
  <c r="J327" i="4"/>
  <c r="K327" i="4"/>
  <c r="L327" i="4"/>
  <c r="C328" i="4"/>
  <c r="D328" i="4"/>
  <c r="E328" i="4"/>
  <c r="F328" i="4"/>
  <c r="G328" i="4"/>
  <c r="H328" i="4"/>
  <c r="I328" i="4"/>
  <c r="J328" i="4"/>
  <c r="K328" i="4"/>
  <c r="L328" i="4"/>
  <c r="C329" i="4"/>
  <c r="D329" i="4"/>
  <c r="E329" i="4"/>
  <c r="F329" i="4"/>
  <c r="G329" i="4"/>
  <c r="H329" i="4"/>
  <c r="I329" i="4"/>
  <c r="J329" i="4"/>
  <c r="K329" i="4"/>
  <c r="L329" i="4"/>
  <c r="C330" i="4"/>
  <c r="D330" i="4"/>
  <c r="E330" i="4"/>
  <c r="F330" i="4"/>
  <c r="G330" i="4"/>
  <c r="H330" i="4"/>
  <c r="I330" i="4"/>
  <c r="J330" i="4"/>
  <c r="K330" i="4"/>
  <c r="L330" i="4"/>
  <c r="C331" i="4"/>
  <c r="D331" i="4"/>
  <c r="E331" i="4"/>
  <c r="F331" i="4"/>
  <c r="G331" i="4"/>
  <c r="H331" i="4"/>
  <c r="I331" i="4"/>
  <c r="J331" i="4"/>
  <c r="K331" i="4"/>
  <c r="L331" i="4"/>
  <c r="C332" i="4"/>
  <c r="D332" i="4"/>
  <c r="E332" i="4"/>
  <c r="F332" i="4"/>
  <c r="G332" i="4"/>
  <c r="H332" i="4"/>
  <c r="I332" i="4"/>
  <c r="J332" i="4"/>
  <c r="K332" i="4"/>
  <c r="L332" i="4"/>
  <c r="C333" i="4"/>
  <c r="D333" i="4"/>
  <c r="E333" i="4"/>
  <c r="F333" i="4"/>
  <c r="G333" i="4"/>
  <c r="H333" i="4"/>
  <c r="I333" i="4"/>
  <c r="J333" i="4"/>
  <c r="K333" i="4"/>
  <c r="L333" i="4"/>
  <c r="C334" i="4"/>
  <c r="D334" i="4"/>
  <c r="E334" i="4"/>
  <c r="F334" i="4"/>
  <c r="G334" i="4"/>
  <c r="H334" i="4"/>
  <c r="I334" i="4"/>
  <c r="J334" i="4"/>
  <c r="K334" i="4"/>
  <c r="L334" i="4"/>
  <c r="C335" i="4"/>
  <c r="D335" i="4"/>
  <c r="E335" i="4"/>
  <c r="F335" i="4"/>
  <c r="G335" i="4"/>
  <c r="H335" i="4"/>
  <c r="I335" i="4"/>
  <c r="J335" i="4"/>
  <c r="K335" i="4"/>
  <c r="L335" i="4"/>
  <c r="C336" i="4"/>
  <c r="D336" i="4"/>
  <c r="E336" i="4"/>
  <c r="F336" i="4"/>
  <c r="G336" i="4"/>
  <c r="H336" i="4"/>
  <c r="I336" i="4"/>
  <c r="J336" i="4"/>
  <c r="K336" i="4"/>
  <c r="L336" i="4"/>
  <c r="C337" i="4"/>
  <c r="D337" i="4"/>
  <c r="E337" i="4"/>
  <c r="F337" i="4"/>
  <c r="G337" i="4"/>
  <c r="H337" i="4"/>
  <c r="I337" i="4"/>
  <c r="J337" i="4"/>
  <c r="K337" i="4"/>
  <c r="L337" i="4"/>
  <c r="C338" i="4"/>
  <c r="D338" i="4"/>
  <c r="E338" i="4"/>
  <c r="F338" i="4"/>
  <c r="G338" i="4"/>
  <c r="H338" i="4"/>
  <c r="I338" i="4"/>
  <c r="J338" i="4"/>
  <c r="K338" i="4"/>
  <c r="L338" i="4"/>
  <c r="C339" i="4"/>
  <c r="D339" i="4"/>
  <c r="E339" i="4"/>
  <c r="F339" i="4"/>
  <c r="G339" i="4"/>
  <c r="H339" i="4"/>
  <c r="I339" i="4"/>
  <c r="J339" i="4"/>
  <c r="K339" i="4"/>
  <c r="L339" i="4"/>
  <c r="C340" i="4"/>
  <c r="D340" i="4"/>
  <c r="E340" i="4"/>
  <c r="F340" i="4"/>
  <c r="G340" i="4"/>
  <c r="H340" i="4"/>
  <c r="I340" i="4"/>
  <c r="J340" i="4"/>
  <c r="K340" i="4"/>
  <c r="L340" i="4"/>
  <c r="C341" i="4"/>
  <c r="D341" i="4"/>
  <c r="E341" i="4"/>
  <c r="F341" i="4"/>
  <c r="G341" i="4"/>
  <c r="H341" i="4"/>
  <c r="I341" i="4"/>
  <c r="J341" i="4"/>
  <c r="K341" i="4"/>
  <c r="L341" i="4"/>
  <c r="C342" i="4"/>
  <c r="D342" i="4"/>
  <c r="E342" i="4"/>
  <c r="F342" i="4"/>
  <c r="G342" i="4"/>
  <c r="H342" i="4"/>
  <c r="I342" i="4"/>
  <c r="J342" i="4"/>
  <c r="K342" i="4"/>
  <c r="L342" i="4"/>
  <c r="C343" i="4"/>
  <c r="D343" i="4"/>
  <c r="E343" i="4"/>
  <c r="F343" i="4"/>
  <c r="G343" i="4"/>
  <c r="H343" i="4"/>
  <c r="I343" i="4"/>
  <c r="J343" i="4"/>
  <c r="K343" i="4"/>
  <c r="L343" i="4"/>
  <c r="C344" i="4"/>
  <c r="D344" i="4"/>
  <c r="E344" i="4"/>
  <c r="F344" i="4"/>
  <c r="G344" i="4"/>
  <c r="H344" i="4"/>
  <c r="I344" i="4"/>
  <c r="J344" i="4"/>
  <c r="K344" i="4"/>
  <c r="L344" i="4"/>
  <c r="C345" i="4"/>
  <c r="D345" i="4"/>
  <c r="E345" i="4"/>
  <c r="F345" i="4"/>
  <c r="G345" i="4"/>
  <c r="H345" i="4"/>
  <c r="I345" i="4"/>
  <c r="J345" i="4"/>
  <c r="K345" i="4"/>
  <c r="L345" i="4"/>
  <c r="C346" i="4"/>
  <c r="D346" i="4"/>
  <c r="E346" i="4"/>
  <c r="F346" i="4"/>
  <c r="G346" i="4"/>
  <c r="H346" i="4"/>
  <c r="I346" i="4"/>
  <c r="J346" i="4"/>
  <c r="K346" i="4"/>
  <c r="L346" i="4"/>
  <c r="C347" i="4"/>
  <c r="D347" i="4"/>
  <c r="E347" i="4"/>
  <c r="F347" i="4"/>
  <c r="G347" i="4"/>
  <c r="H347" i="4"/>
  <c r="I347" i="4"/>
  <c r="J347" i="4"/>
  <c r="K347" i="4"/>
  <c r="L347" i="4"/>
  <c r="C348" i="4"/>
  <c r="D348" i="4"/>
  <c r="E348" i="4"/>
  <c r="F348" i="4"/>
  <c r="G348" i="4"/>
  <c r="H348" i="4"/>
  <c r="I348" i="4"/>
  <c r="J348" i="4"/>
  <c r="K348" i="4"/>
  <c r="L348" i="4"/>
  <c r="C349" i="4"/>
  <c r="D349" i="4"/>
  <c r="E349" i="4"/>
  <c r="F349" i="4"/>
  <c r="G349" i="4"/>
  <c r="H349" i="4"/>
  <c r="I349" i="4"/>
  <c r="J349" i="4"/>
  <c r="K349" i="4"/>
  <c r="L349" i="4"/>
  <c r="C350" i="4"/>
  <c r="D350" i="4"/>
  <c r="E350" i="4"/>
  <c r="F350" i="4"/>
  <c r="G350" i="4"/>
  <c r="H350" i="4"/>
  <c r="I350" i="4"/>
  <c r="J350" i="4"/>
  <c r="K350" i="4"/>
  <c r="L350" i="4"/>
  <c r="C351" i="4"/>
  <c r="D351" i="4"/>
  <c r="E351" i="4"/>
  <c r="F351" i="4"/>
  <c r="G351" i="4"/>
  <c r="H351" i="4"/>
  <c r="I351" i="4"/>
  <c r="J351" i="4"/>
  <c r="K351" i="4"/>
  <c r="L351" i="4"/>
  <c r="C352" i="4"/>
  <c r="D352" i="4"/>
  <c r="E352" i="4"/>
  <c r="F352" i="4"/>
  <c r="G352" i="4"/>
  <c r="H352" i="4"/>
  <c r="I352" i="4"/>
  <c r="J352" i="4"/>
  <c r="K352" i="4"/>
  <c r="L352" i="4"/>
  <c r="C353" i="4"/>
  <c r="D353" i="4"/>
  <c r="E353" i="4"/>
  <c r="F353" i="4"/>
  <c r="G353" i="4"/>
  <c r="H353" i="4"/>
  <c r="I353" i="4"/>
  <c r="J353" i="4"/>
  <c r="K353" i="4"/>
  <c r="L353" i="4"/>
  <c r="C354" i="4"/>
  <c r="D354" i="4"/>
  <c r="E354" i="4"/>
  <c r="F354" i="4"/>
  <c r="G354" i="4"/>
  <c r="H354" i="4"/>
  <c r="I354" i="4"/>
  <c r="J354" i="4"/>
  <c r="K354" i="4"/>
  <c r="L354" i="4"/>
  <c r="C355" i="4"/>
  <c r="D355" i="4"/>
  <c r="E355" i="4"/>
  <c r="F355" i="4"/>
  <c r="G355" i="4"/>
  <c r="H355" i="4"/>
  <c r="I355" i="4"/>
  <c r="J355" i="4"/>
  <c r="K355" i="4"/>
  <c r="L355" i="4"/>
  <c r="C356" i="4"/>
  <c r="D356" i="4"/>
  <c r="E356" i="4"/>
  <c r="F356" i="4"/>
  <c r="G356" i="4"/>
  <c r="H356" i="4"/>
  <c r="I356" i="4"/>
  <c r="J356" i="4"/>
  <c r="K356" i="4"/>
  <c r="L356" i="4"/>
  <c r="C357" i="4"/>
  <c r="D357" i="4"/>
  <c r="E357" i="4"/>
  <c r="F357" i="4"/>
  <c r="G357" i="4"/>
  <c r="H357" i="4"/>
  <c r="I357" i="4"/>
  <c r="J357" i="4"/>
  <c r="K357" i="4"/>
  <c r="L357" i="4"/>
  <c r="C358" i="4"/>
  <c r="D358" i="4"/>
  <c r="E358" i="4"/>
  <c r="F358" i="4"/>
  <c r="G358" i="4"/>
  <c r="H358" i="4"/>
  <c r="I358" i="4"/>
  <c r="J358" i="4"/>
  <c r="K358" i="4"/>
  <c r="L358" i="4"/>
  <c r="C359" i="4"/>
  <c r="D359" i="4"/>
  <c r="E359" i="4"/>
  <c r="F359" i="4"/>
  <c r="G359" i="4"/>
  <c r="H359" i="4"/>
  <c r="I359" i="4"/>
  <c r="J359" i="4"/>
  <c r="K359" i="4"/>
  <c r="L359" i="4"/>
  <c r="C360" i="4"/>
  <c r="D360" i="4"/>
  <c r="E360" i="4"/>
  <c r="F360" i="4"/>
  <c r="G360" i="4"/>
  <c r="H360" i="4"/>
  <c r="I360" i="4"/>
  <c r="J360" i="4"/>
  <c r="K360" i="4"/>
  <c r="L360" i="4"/>
  <c r="C361" i="4"/>
  <c r="D361" i="4"/>
  <c r="E361" i="4"/>
  <c r="F361" i="4"/>
  <c r="G361" i="4"/>
  <c r="H361" i="4"/>
  <c r="I361" i="4"/>
  <c r="J361" i="4"/>
  <c r="K361" i="4"/>
  <c r="L361" i="4"/>
  <c r="C362" i="4"/>
  <c r="D362" i="4"/>
  <c r="E362" i="4"/>
  <c r="F362" i="4"/>
  <c r="G362" i="4"/>
  <c r="H362" i="4"/>
  <c r="I362" i="4"/>
  <c r="J362" i="4"/>
  <c r="K362" i="4"/>
  <c r="L362" i="4"/>
  <c r="C363" i="4"/>
  <c r="D363" i="4"/>
  <c r="E363" i="4"/>
  <c r="F363" i="4"/>
  <c r="G363" i="4"/>
  <c r="H363" i="4"/>
  <c r="I363" i="4"/>
  <c r="J363" i="4"/>
  <c r="K363" i="4"/>
  <c r="L363" i="4"/>
  <c r="C364" i="4"/>
  <c r="D364" i="4"/>
  <c r="E364" i="4"/>
  <c r="F364" i="4"/>
  <c r="G364" i="4"/>
  <c r="H364" i="4"/>
  <c r="I364" i="4"/>
  <c r="J364" i="4"/>
  <c r="K364" i="4"/>
  <c r="L364" i="4"/>
  <c r="C365" i="4"/>
  <c r="D365" i="4"/>
  <c r="E365" i="4"/>
  <c r="F365" i="4"/>
  <c r="G365" i="4"/>
  <c r="H365" i="4"/>
  <c r="I365" i="4"/>
  <c r="J365" i="4"/>
  <c r="K365" i="4"/>
  <c r="L365" i="4"/>
  <c r="C366" i="4"/>
  <c r="D366" i="4"/>
  <c r="E366" i="4"/>
  <c r="F366" i="4"/>
  <c r="G366" i="4"/>
  <c r="H366" i="4"/>
  <c r="I366" i="4"/>
  <c r="J366" i="4"/>
  <c r="K366" i="4"/>
  <c r="L366" i="4"/>
  <c r="C367" i="4"/>
  <c r="D367" i="4"/>
  <c r="E367" i="4"/>
  <c r="F367" i="4"/>
  <c r="G367" i="4"/>
  <c r="H367" i="4"/>
  <c r="I367" i="4"/>
  <c r="J367" i="4"/>
  <c r="K367" i="4"/>
  <c r="L367" i="4"/>
  <c r="C368" i="4"/>
  <c r="D368" i="4"/>
  <c r="E368" i="4"/>
  <c r="F368" i="4"/>
  <c r="G368" i="4"/>
  <c r="H368" i="4"/>
  <c r="I368" i="4"/>
  <c r="J368" i="4"/>
  <c r="K368" i="4"/>
  <c r="L368" i="4"/>
  <c r="C369" i="4"/>
  <c r="D369" i="4"/>
  <c r="E369" i="4"/>
  <c r="F369" i="4"/>
  <c r="G369" i="4"/>
  <c r="H369" i="4"/>
  <c r="I369" i="4"/>
  <c r="J369" i="4"/>
  <c r="K369" i="4"/>
  <c r="L369" i="4"/>
  <c r="C370" i="4"/>
  <c r="D370" i="4"/>
  <c r="E370" i="4"/>
  <c r="F370" i="4"/>
  <c r="G370" i="4"/>
  <c r="H370" i="4"/>
  <c r="I370" i="4"/>
  <c r="J370" i="4"/>
  <c r="K370" i="4"/>
  <c r="L370" i="4"/>
  <c r="C371" i="4"/>
  <c r="D371" i="4"/>
  <c r="E371" i="4"/>
  <c r="F371" i="4"/>
  <c r="G371" i="4"/>
  <c r="H371" i="4"/>
  <c r="I371" i="4"/>
  <c r="J371" i="4"/>
  <c r="K371" i="4"/>
  <c r="L371" i="4"/>
  <c r="C372" i="4"/>
  <c r="D372" i="4"/>
  <c r="E372" i="4"/>
  <c r="F372" i="4"/>
  <c r="G372" i="4"/>
  <c r="H372" i="4"/>
  <c r="I372" i="4"/>
  <c r="J372" i="4"/>
  <c r="K372" i="4"/>
  <c r="L372" i="4"/>
  <c r="C373" i="4"/>
  <c r="D373" i="4"/>
  <c r="E373" i="4"/>
  <c r="F373" i="4"/>
  <c r="G373" i="4"/>
  <c r="H373" i="4"/>
  <c r="I373" i="4"/>
  <c r="J373" i="4"/>
  <c r="K373" i="4"/>
  <c r="L373" i="4"/>
  <c r="C374" i="4"/>
  <c r="D374" i="4"/>
  <c r="E374" i="4"/>
  <c r="F374" i="4"/>
  <c r="G374" i="4"/>
  <c r="H374" i="4"/>
  <c r="I374" i="4"/>
  <c r="J374" i="4"/>
  <c r="K374" i="4"/>
  <c r="L374" i="4"/>
  <c r="C375" i="4"/>
  <c r="D375" i="4"/>
  <c r="E375" i="4"/>
  <c r="F375" i="4"/>
  <c r="G375" i="4"/>
  <c r="H375" i="4"/>
  <c r="I375" i="4"/>
  <c r="J375" i="4"/>
  <c r="K375" i="4"/>
  <c r="L375" i="4"/>
  <c r="C376" i="4"/>
  <c r="D376" i="4"/>
  <c r="E376" i="4"/>
  <c r="F376" i="4"/>
  <c r="G376" i="4"/>
  <c r="H376" i="4"/>
  <c r="I376" i="4"/>
  <c r="J376" i="4"/>
  <c r="K376" i="4"/>
  <c r="L376" i="4"/>
  <c r="C377" i="4"/>
  <c r="D377" i="4"/>
  <c r="E377" i="4"/>
  <c r="F377" i="4"/>
  <c r="G377" i="4"/>
  <c r="H377" i="4"/>
  <c r="I377" i="4"/>
  <c r="J377" i="4"/>
  <c r="K377" i="4"/>
  <c r="L377" i="4"/>
  <c r="C378" i="4"/>
  <c r="D378" i="4"/>
  <c r="E378" i="4"/>
  <c r="F378" i="4"/>
  <c r="G378" i="4"/>
  <c r="H378" i="4"/>
  <c r="I378" i="4"/>
  <c r="J378" i="4"/>
  <c r="K378" i="4"/>
  <c r="L378" i="4"/>
  <c r="C379" i="4"/>
  <c r="D379" i="4"/>
  <c r="E379" i="4"/>
  <c r="F379" i="4"/>
  <c r="G379" i="4"/>
  <c r="H379" i="4"/>
  <c r="I379" i="4"/>
  <c r="J379" i="4"/>
  <c r="K379" i="4"/>
  <c r="L379" i="4"/>
  <c r="C380" i="4"/>
  <c r="D380" i="4"/>
  <c r="E380" i="4"/>
  <c r="F380" i="4"/>
  <c r="G380" i="4"/>
  <c r="H380" i="4"/>
  <c r="I380" i="4"/>
  <c r="J380" i="4"/>
  <c r="K380" i="4"/>
  <c r="L380" i="4"/>
  <c r="C381" i="4"/>
  <c r="D381" i="4"/>
  <c r="E381" i="4"/>
  <c r="F381" i="4"/>
  <c r="G381" i="4"/>
  <c r="H381" i="4"/>
  <c r="I381" i="4"/>
  <c r="J381" i="4"/>
  <c r="K381" i="4"/>
  <c r="L381" i="4"/>
  <c r="C382" i="4"/>
  <c r="D382" i="4"/>
  <c r="E382" i="4"/>
  <c r="F382" i="4"/>
  <c r="G382" i="4"/>
  <c r="H382" i="4"/>
  <c r="I382" i="4"/>
  <c r="J382" i="4"/>
  <c r="K382" i="4"/>
  <c r="L382" i="4"/>
  <c r="C383" i="4"/>
  <c r="D383" i="4"/>
  <c r="E383" i="4"/>
  <c r="F383" i="4"/>
  <c r="G383" i="4"/>
  <c r="H383" i="4"/>
  <c r="I383" i="4"/>
  <c r="J383" i="4"/>
  <c r="K383" i="4"/>
  <c r="L383" i="4"/>
  <c r="C384" i="4"/>
  <c r="D384" i="4"/>
  <c r="E384" i="4"/>
  <c r="F384" i="4"/>
  <c r="G384" i="4"/>
  <c r="H384" i="4"/>
  <c r="I384" i="4"/>
  <c r="J384" i="4"/>
  <c r="K384" i="4"/>
  <c r="L384" i="4"/>
  <c r="C385" i="4"/>
  <c r="D385" i="4"/>
  <c r="E385" i="4"/>
  <c r="F385" i="4"/>
  <c r="G385" i="4"/>
  <c r="H385" i="4"/>
  <c r="I385" i="4"/>
  <c r="J385" i="4"/>
  <c r="K385" i="4"/>
  <c r="L385" i="4"/>
  <c r="C386" i="4"/>
  <c r="D386" i="4"/>
  <c r="E386" i="4"/>
  <c r="F386" i="4"/>
  <c r="G386" i="4"/>
  <c r="H386" i="4"/>
  <c r="I386" i="4"/>
  <c r="J386" i="4"/>
  <c r="K386" i="4"/>
  <c r="L386" i="4"/>
  <c r="C387" i="4"/>
  <c r="D387" i="4"/>
  <c r="E387" i="4"/>
  <c r="F387" i="4"/>
  <c r="G387" i="4"/>
  <c r="H387" i="4"/>
  <c r="I387" i="4"/>
  <c r="J387" i="4"/>
  <c r="K387" i="4"/>
  <c r="L387" i="4"/>
  <c r="C388" i="4"/>
  <c r="D388" i="4"/>
  <c r="E388" i="4"/>
  <c r="F388" i="4"/>
  <c r="G388" i="4"/>
  <c r="H388" i="4"/>
  <c r="I388" i="4"/>
  <c r="J388" i="4"/>
  <c r="K388" i="4"/>
  <c r="L388" i="4"/>
  <c r="C389" i="4"/>
  <c r="D389" i="4"/>
  <c r="E389" i="4"/>
  <c r="F389" i="4"/>
  <c r="G389" i="4"/>
  <c r="H389" i="4"/>
  <c r="I389" i="4"/>
  <c r="J389" i="4"/>
  <c r="K389" i="4"/>
  <c r="L389" i="4"/>
  <c r="C390" i="4"/>
  <c r="D390" i="4"/>
  <c r="E390" i="4"/>
  <c r="F390" i="4"/>
  <c r="G390" i="4"/>
  <c r="H390" i="4"/>
  <c r="I390" i="4"/>
  <c r="J390" i="4"/>
  <c r="K390" i="4"/>
  <c r="L390" i="4"/>
  <c r="C391" i="4"/>
  <c r="D391" i="4"/>
  <c r="E391" i="4"/>
  <c r="F391" i="4"/>
  <c r="G391" i="4"/>
  <c r="H391" i="4"/>
  <c r="I391" i="4"/>
  <c r="J391" i="4"/>
  <c r="K391" i="4"/>
  <c r="L391" i="4"/>
  <c r="C392" i="4"/>
  <c r="D392" i="4"/>
  <c r="E392" i="4"/>
  <c r="F392" i="4"/>
  <c r="G392" i="4"/>
  <c r="H392" i="4"/>
  <c r="I392" i="4"/>
  <c r="J392" i="4"/>
  <c r="K392" i="4"/>
  <c r="L392" i="4"/>
  <c r="C393" i="4"/>
  <c r="D393" i="4"/>
  <c r="E393" i="4"/>
  <c r="F393" i="4"/>
  <c r="G393" i="4"/>
  <c r="H393" i="4"/>
  <c r="I393" i="4"/>
  <c r="J393" i="4"/>
  <c r="K393" i="4"/>
  <c r="L393" i="4"/>
  <c r="C394" i="4"/>
  <c r="D394" i="4"/>
  <c r="E394" i="4"/>
  <c r="F394" i="4"/>
  <c r="G394" i="4"/>
  <c r="H394" i="4"/>
  <c r="I394" i="4"/>
  <c r="J394" i="4"/>
  <c r="K394" i="4"/>
  <c r="L394" i="4"/>
  <c r="C395" i="4"/>
  <c r="D395" i="4"/>
  <c r="E395" i="4"/>
  <c r="F395" i="4"/>
  <c r="G395" i="4"/>
  <c r="H395" i="4"/>
  <c r="I395" i="4"/>
  <c r="J395" i="4"/>
  <c r="K395" i="4"/>
  <c r="L395" i="4"/>
  <c r="C396" i="4"/>
  <c r="D396" i="4"/>
  <c r="E396" i="4"/>
  <c r="F396" i="4"/>
  <c r="G396" i="4"/>
  <c r="H396" i="4"/>
  <c r="I396" i="4"/>
  <c r="J396" i="4"/>
  <c r="K396" i="4"/>
  <c r="L396" i="4"/>
  <c r="C397" i="4"/>
  <c r="D397" i="4"/>
  <c r="E397" i="4"/>
  <c r="F397" i="4"/>
  <c r="G397" i="4"/>
  <c r="H397" i="4"/>
  <c r="I397" i="4"/>
  <c r="J397" i="4"/>
  <c r="K397" i="4"/>
  <c r="L397" i="4"/>
  <c r="C398" i="4"/>
  <c r="D398" i="4"/>
  <c r="E398" i="4"/>
  <c r="F398" i="4"/>
  <c r="G398" i="4"/>
  <c r="H398" i="4"/>
  <c r="I398" i="4"/>
  <c r="J398" i="4"/>
  <c r="K398" i="4"/>
  <c r="L398" i="4"/>
  <c r="C399" i="4"/>
  <c r="D399" i="4"/>
  <c r="E399" i="4"/>
  <c r="F399" i="4"/>
  <c r="G399" i="4"/>
  <c r="H399" i="4"/>
  <c r="I399" i="4"/>
  <c r="J399" i="4"/>
  <c r="K399" i="4"/>
  <c r="L399" i="4"/>
  <c r="C400" i="4"/>
  <c r="D400" i="4"/>
  <c r="E400" i="4"/>
  <c r="F400" i="4"/>
  <c r="G400" i="4"/>
  <c r="H400" i="4"/>
  <c r="I400" i="4"/>
  <c r="J400" i="4"/>
  <c r="K400" i="4"/>
  <c r="L400" i="4"/>
  <c r="C401" i="4"/>
  <c r="D401" i="4"/>
  <c r="E401" i="4"/>
  <c r="F401" i="4"/>
  <c r="G401" i="4"/>
  <c r="H401" i="4"/>
  <c r="I401" i="4"/>
  <c r="J401" i="4"/>
  <c r="K401" i="4"/>
  <c r="L401" i="4"/>
  <c r="C402" i="4"/>
  <c r="D402" i="4"/>
  <c r="E402" i="4"/>
  <c r="F402" i="4"/>
  <c r="G402" i="4"/>
  <c r="H402" i="4"/>
  <c r="I402" i="4"/>
  <c r="J402" i="4"/>
  <c r="K402" i="4"/>
  <c r="L402" i="4"/>
  <c r="C403" i="4"/>
  <c r="D403" i="4"/>
  <c r="E403" i="4"/>
  <c r="F403" i="4"/>
  <c r="G403" i="4"/>
  <c r="H403" i="4"/>
  <c r="I403" i="4"/>
  <c r="J403" i="4"/>
  <c r="K403" i="4"/>
  <c r="L403" i="4"/>
  <c r="C404" i="4"/>
  <c r="D404" i="4"/>
  <c r="E404" i="4"/>
  <c r="F404" i="4"/>
  <c r="G404" i="4"/>
  <c r="H404" i="4"/>
  <c r="I404" i="4"/>
  <c r="J404" i="4"/>
  <c r="K404" i="4"/>
  <c r="L404" i="4"/>
  <c r="C405" i="4"/>
  <c r="D405" i="4"/>
  <c r="E405" i="4"/>
  <c r="F405" i="4"/>
  <c r="G405" i="4"/>
  <c r="H405" i="4"/>
  <c r="I405" i="4"/>
  <c r="J405" i="4"/>
  <c r="K405" i="4"/>
  <c r="L405" i="4"/>
  <c r="C406" i="4"/>
  <c r="D406" i="4"/>
  <c r="E406" i="4"/>
  <c r="F406" i="4"/>
  <c r="G406" i="4"/>
  <c r="H406" i="4"/>
  <c r="I406" i="4"/>
  <c r="J406" i="4"/>
  <c r="K406" i="4"/>
  <c r="L406" i="4"/>
  <c r="C407" i="4"/>
  <c r="D407" i="4"/>
  <c r="E407" i="4"/>
  <c r="F407" i="4"/>
  <c r="G407" i="4"/>
  <c r="H407" i="4"/>
  <c r="I407" i="4"/>
  <c r="J407" i="4"/>
  <c r="K407" i="4"/>
  <c r="L407" i="4"/>
  <c r="C408" i="4"/>
  <c r="D408" i="4"/>
  <c r="E408" i="4"/>
  <c r="F408" i="4"/>
  <c r="G408" i="4"/>
  <c r="H408" i="4"/>
  <c r="I408" i="4"/>
  <c r="J408" i="4"/>
  <c r="K408" i="4"/>
  <c r="L408" i="4"/>
  <c r="C409" i="4"/>
  <c r="D409" i="4"/>
  <c r="E409" i="4"/>
  <c r="F409" i="4"/>
  <c r="G409" i="4"/>
  <c r="H409" i="4"/>
  <c r="I409" i="4"/>
  <c r="J409" i="4"/>
  <c r="K409" i="4"/>
  <c r="L409" i="4"/>
  <c r="C410" i="4"/>
  <c r="D410" i="4"/>
  <c r="E410" i="4"/>
  <c r="F410" i="4"/>
  <c r="G410" i="4"/>
  <c r="H410" i="4"/>
  <c r="I410" i="4"/>
  <c r="J410" i="4"/>
  <c r="K410" i="4"/>
  <c r="L410" i="4"/>
  <c r="C411" i="4"/>
  <c r="D411" i="4"/>
  <c r="E411" i="4"/>
  <c r="F411" i="4"/>
  <c r="G411" i="4"/>
  <c r="H411" i="4"/>
  <c r="I411" i="4"/>
  <c r="J411" i="4"/>
  <c r="K411" i="4"/>
  <c r="L411" i="4"/>
  <c r="C412" i="4"/>
  <c r="D412" i="4"/>
  <c r="E412" i="4"/>
  <c r="F412" i="4"/>
  <c r="G412" i="4"/>
  <c r="H412" i="4"/>
  <c r="I412" i="4"/>
  <c r="J412" i="4"/>
  <c r="K412" i="4"/>
  <c r="L412" i="4"/>
  <c r="C413" i="4"/>
  <c r="D413" i="4"/>
  <c r="E413" i="4"/>
  <c r="F413" i="4"/>
  <c r="G413" i="4"/>
  <c r="H413" i="4"/>
  <c r="I413" i="4"/>
  <c r="J413" i="4"/>
  <c r="K413" i="4"/>
  <c r="L413" i="4"/>
  <c r="C414" i="4"/>
  <c r="D414" i="4"/>
  <c r="E414" i="4"/>
  <c r="F414" i="4"/>
  <c r="G414" i="4"/>
  <c r="H414" i="4"/>
  <c r="I414" i="4"/>
  <c r="J414" i="4"/>
  <c r="K414" i="4"/>
  <c r="L414" i="4"/>
  <c r="C415" i="4"/>
  <c r="D415" i="4"/>
  <c r="E415" i="4"/>
  <c r="F415" i="4"/>
  <c r="G415" i="4"/>
  <c r="H415" i="4"/>
  <c r="I415" i="4"/>
  <c r="J415" i="4"/>
  <c r="K415" i="4"/>
  <c r="L415" i="4"/>
  <c r="C416" i="4"/>
  <c r="D416" i="4"/>
  <c r="E416" i="4"/>
  <c r="F416" i="4"/>
  <c r="G416" i="4"/>
  <c r="H416" i="4"/>
  <c r="I416" i="4"/>
  <c r="J416" i="4"/>
  <c r="K416" i="4"/>
  <c r="L416" i="4"/>
  <c r="C417" i="4"/>
  <c r="D417" i="4"/>
  <c r="E417" i="4"/>
  <c r="F417" i="4"/>
  <c r="G417" i="4"/>
  <c r="H417" i="4"/>
  <c r="I417" i="4"/>
  <c r="J417" i="4"/>
  <c r="K417" i="4"/>
  <c r="L417" i="4"/>
  <c r="C418" i="4"/>
  <c r="D418" i="4"/>
  <c r="E418" i="4"/>
  <c r="F418" i="4"/>
  <c r="G418" i="4"/>
  <c r="H418" i="4"/>
  <c r="I418" i="4"/>
  <c r="J418" i="4"/>
  <c r="K418" i="4"/>
  <c r="L418" i="4"/>
  <c r="C419" i="4"/>
  <c r="D419" i="4"/>
  <c r="E419" i="4"/>
  <c r="F419" i="4"/>
  <c r="G419" i="4"/>
  <c r="H419" i="4"/>
  <c r="I419" i="4"/>
  <c r="J419" i="4"/>
  <c r="K419" i="4"/>
  <c r="L419" i="4"/>
  <c r="C420" i="4"/>
  <c r="D420" i="4"/>
  <c r="E420" i="4"/>
  <c r="F420" i="4"/>
  <c r="G420" i="4"/>
  <c r="H420" i="4"/>
  <c r="I420" i="4"/>
  <c r="J420" i="4"/>
  <c r="K420" i="4"/>
  <c r="L420" i="4"/>
  <c r="C421" i="4"/>
  <c r="D421" i="4"/>
  <c r="E421" i="4"/>
  <c r="F421" i="4"/>
  <c r="G421" i="4"/>
  <c r="H421" i="4"/>
  <c r="I421" i="4"/>
  <c r="J421" i="4"/>
  <c r="K421" i="4"/>
  <c r="L421" i="4"/>
  <c r="C422" i="4"/>
  <c r="D422" i="4"/>
  <c r="E422" i="4"/>
  <c r="F422" i="4"/>
  <c r="G422" i="4"/>
  <c r="H422" i="4"/>
  <c r="I422" i="4"/>
  <c r="J422" i="4"/>
  <c r="K422" i="4"/>
  <c r="L422" i="4"/>
  <c r="C423" i="4"/>
  <c r="D423" i="4"/>
  <c r="E423" i="4"/>
  <c r="F423" i="4"/>
  <c r="G423" i="4"/>
  <c r="H423" i="4"/>
  <c r="I423" i="4"/>
  <c r="J423" i="4"/>
  <c r="K423" i="4"/>
  <c r="L423" i="4"/>
  <c r="C424" i="4"/>
  <c r="D424" i="4"/>
  <c r="E424" i="4"/>
  <c r="F424" i="4"/>
  <c r="G424" i="4"/>
  <c r="H424" i="4"/>
  <c r="I424" i="4"/>
  <c r="J424" i="4"/>
  <c r="K424" i="4"/>
  <c r="L424" i="4"/>
  <c r="C425" i="4"/>
  <c r="D425" i="4"/>
  <c r="E425" i="4"/>
  <c r="F425" i="4"/>
  <c r="G425" i="4"/>
  <c r="H425" i="4"/>
  <c r="I425" i="4"/>
  <c r="J425" i="4"/>
  <c r="K425" i="4"/>
  <c r="L425" i="4"/>
  <c r="C426" i="4"/>
  <c r="D426" i="4"/>
  <c r="E426" i="4"/>
  <c r="F426" i="4"/>
  <c r="G426" i="4"/>
  <c r="H426" i="4"/>
  <c r="I426" i="4"/>
  <c r="J426" i="4"/>
  <c r="K426" i="4"/>
  <c r="L426" i="4"/>
  <c r="C427" i="4"/>
  <c r="D427" i="4"/>
  <c r="E427" i="4"/>
  <c r="F427" i="4"/>
  <c r="G427" i="4"/>
  <c r="H427" i="4"/>
  <c r="I427" i="4"/>
  <c r="J427" i="4"/>
  <c r="K427" i="4"/>
  <c r="L427" i="4"/>
  <c r="C428" i="4"/>
  <c r="D428" i="4"/>
  <c r="E428" i="4"/>
  <c r="F428" i="4"/>
  <c r="G428" i="4"/>
  <c r="H428" i="4"/>
  <c r="I428" i="4"/>
  <c r="J428" i="4"/>
  <c r="K428" i="4"/>
  <c r="L428" i="4"/>
  <c r="C429" i="4"/>
  <c r="D429" i="4"/>
  <c r="E429" i="4"/>
  <c r="F429" i="4"/>
  <c r="G429" i="4"/>
  <c r="H429" i="4"/>
  <c r="I429" i="4"/>
  <c r="J429" i="4"/>
  <c r="K429" i="4"/>
  <c r="L429" i="4"/>
  <c r="C430" i="4"/>
  <c r="D430" i="4"/>
  <c r="E430" i="4"/>
  <c r="F430" i="4"/>
  <c r="G430" i="4"/>
  <c r="H430" i="4"/>
  <c r="I430" i="4"/>
  <c r="J430" i="4"/>
  <c r="K430" i="4"/>
  <c r="L430" i="4"/>
  <c r="C431" i="4"/>
  <c r="D431" i="4"/>
  <c r="E431" i="4"/>
  <c r="F431" i="4"/>
  <c r="G431" i="4"/>
  <c r="H431" i="4"/>
  <c r="I431" i="4"/>
  <c r="J431" i="4"/>
  <c r="K431" i="4"/>
  <c r="L431" i="4"/>
  <c r="C432" i="4"/>
  <c r="D432" i="4"/>
  <c r="E432" i="4"/>
  <c r="F432" i="4"/>
  <c r="G432" i="4"/>
  <c r="H432" i="4"/>
  <c r="I432" i="4"/>
  <c r="J432" i="4"/>
  <c r="K432" i="4"/>
  <c r="L432" i="4"/>
  <c r="C433" i="4"/>
  <c r="D433" i="4"/>
  <c r="E433" i="4"/>
  <c r="F433" i="4"/>
  <c r="G433" i="4"/>
  <c r="H433" i="4"/>
  <c r="I433" i="4"/>
  <c r="J433" i="4"/>
  <c r="K433" i="4"/>
  <c r="L433" i="4"/>
  <c r="C434" i="4"/>
  <c r="D434" i="4"/>
  <c r="E434" i="4"/>
  <c r="F434" i="4"/>
  <c r="G434" i="4"/>
  <c r="H434" i="4"/>
  <c r="I434" i="4"/>
  <c r="J434" i="4"/>
  <c r="K434" i="4"/>
  <c r="L434" i="4"/>
  <c r="C435" i="4"/>
  <c r="D435" i="4"/>
  <c r="E435" i="4"/>
  <c r="F435" i="4"/>
  <c r="G435" i="4"/>
  <c r="H435" i="4"/>
  <c r="I435" i="4"/>
  <c r="J435" i="4"/>
  <c r="K435" i="4"/>
  <c r="L435" i="4"/>
  <c r="C436" i="4"/>
  <c r="D436" i="4"/>
  <c r="E436" i="4"/>
  <c r="F436" i="4"/>
  <c r="G436" i="4"/>
  <c r="H436" i="4"/>
  <c r="I436" i="4"/>
  <c r="J436" i="4"/>
  <c r="K436" i="4"/>
  <c r="L436" i="4"/>
  <c r="C437" i="4"/>
  <c r="D437" i="4"/>
  <c r="E437" i="4"/>
  <c r="F437" i="4"/>
  <c r="G437" i="4"/>
  <c r="H437" i="4"/>
  <c r="I437" i="4"/>
  <c r="J437" i="4"/>
  <c r="K437" i="4"/>
  <c r="L437" i="4"/>
  <c r="C438" i="4"/>
  <c r="D438" i="4"/>
  <c r="E438" i="4"/>
  <c r="F438" i="4"/>
  <c r="G438" i="4"/>
  <c r="H438" i="4"/>
  <c r="I438" i="4"/>
  <c r="J438" i="4"/>
  <c r="K438" i="4"/>
  <c r="L438" i="4"/>
  <c r="C439" i="4"/>
  <c r="D439" i="4"/>
  <c r="E439" i="4"/>
  <c r="F439" i="4"/>
  <c r="G439" i="4"/>
  <c r="H439" i="4"/>
  <c r="I439" i="4"/>
  <c r="J439" i="4"/>
  <c r="K439" i="4"/>
  <c r="L439" i="4"/>
  <c r="C440" i="4"/>
  <c r="D440" i="4"/>
  <c r="E440" i="4"/>
  <c r="F440" i="4"/>
  <c r="G440" i="4"/>
  <c r="H440" i="4"/>
  <c r="I440" i="4"/>
  <c r="J440" i="4"/>
  <c r="K440" i="4"/>
  <c r="L440" i="4"/>
  <c r="C441" i="4"/>
  <c r="D441" i="4"/>
  <c r="E441" i="4"/>
  <c r="F441" i="4"/>
  <c r="G441" i="4"/>
  <c r="H441" i="4"/>
  <c r="I441" i="4"/>
  <c r="J441" i="4"/>
  <c r="K441" i="4"/>
  <c r="L441" i="4"/>
  <c r="C442" i="4"/>
  <c r="D442" i="4"/>
  <c r="E442" i="4"/>
  <c r="F442" i="4"/>
  <c r="G442" i="4"/>
  <c r="H442" i="4"/>
  <c r="I442" i="4"/>
  <c r="J442" i="4"/>
  <c r="K442" i="4"/>
  <c r="L442" i="4"/>
  <c r="C443" i="4"/>
  <c r="D443" i="4"/>
  <c r="E443" i="4"/>
  <c r="F443" i="4"/>
  <c r="G443" i="4"/>
  <c r="H443" i="4"/>
  <c r="I443" i="4"/>
  <c r="J443" i="4"/>
  <c r="K443" i="4"/>
  <c r="L443" i="4"/>
  <c r="C444" i="4"/>
  <c r="D444" i="4"/>
  <c r="E444" i="4"/>
  <c r="F444" i="4"/>
  <c r="G444" i="4"/>
  <c r="H444" i="4"/>
  <c r="I444" i="4"/>
  <c r="J444" i="4"/>
  <c r="K444" i="4"/>
  <c r="L444" i="4"/>
  <c r="C445" i="4"/>
  <c r="D445" i="4"/>
  <c r="E445" i="4"/>
  <c r="F445" i="4"/>
  <c r="G445" i="4"/>
  <c r="H445" i="4"/>
  <c r="I445" i="4"/>
  <c r="J445" i="4"/>
  <c r="K445" i="4"/>
  <c r="L445" i="4"/>
  <c r="C446" i="4"/>
  <c r="D446" i="4"/>
  <c r="E446" i="4"/>
  <c r="F446" i="4"/>
  <c r="G446" i="4"/>
  <c r="H446" i="4"/>
  <c r="I446" i="4"/>
  <c r="J446" i="4"/>
  <c r="K446" i="4"/>
  <c r="L446" i="4"/>
  <c r="C447" i="4"/>
  <c r="D447" i="4"/>
  <c r="E447" i="4"/>
  <c r="F447" i="4"/>
  <c r="G447" i="4"/>
  <c r="H447" i="4"/>
  <c r="I447" i="4"/>
  <c r="J447" i="4"/>
  <c r="K447" i="4"/>
  <c r="L447" i="4"/>
  <c r="C448" i="4"/>
  <c r="D448" i="4"/>
  <c r="E448" i="4"/>
  <c r="F448" i="4"/>
  <c r="G448" i="4"/>
  <c r="H448" i="4"/>
  <c r="I448" i="4"/>
  <c r="J448" i="4"/>
  <c r="K448" i="4"/>
  <c r="L448" i="4"/>
  <c r="C449" i="4"/>
  <c r="D449" i="4"/>
  <c r="E449" i="4"/>
  <c r="F449" i="4"/>
  <c r="G449" i="4"/>
  <c r="H449" i="4"/>
  <c r="I449" i="4"/>
  <c r="J449" i="4"/>
  <c r="K449" i="4"/>
  <c r="L449" i="4"/>
  <c r="C450" i="4"/>
  <c r="D450" i="4"/>
  <c r="E450" i="4"/>
  <c r="F450" i="4"/>
  <c r="G450" i="4"/>
  <c r="H450" i="4"/>
  <c r="I450" i="4"/>
  <c r="J450" i="4"/>
  <c r="K450" i="4"/>
  <c r="L450" i="4"/>
  <c r="C451" i="4"/>
  <c r="D451" i="4"/>
  <c r="E451" i="4"/>
  <c r="F451" i="4"/>
  <c r="G451" i="4"/>
  <c r="H451" i="4"/>
  <c r="I451" i="4"/>
  <c r="J451" i="4"/>
  <c r="K451" i="4"/>
  <c r="L451" i="4"/>
  <c r="C452" i="4"/>
  <c r="D452" i="4"/>
  <c r="E452" i="4"/>
  <c r="F452" i="4"/>
  <c r="G452" i="4"/>
  <c r="I452" i="4"/>
  <c r="J452" i="4"/>
  <c r="K452" i="4"/>
  <c r="C453" i="4"/>
  <c r="D453" i="4"/>
  <c r="E453" i="4"/>
  <c r="F453" i="4"/>
  <c r="G453" i="4"/>
  <c r="H453" i="4"/>
  <c r="I453" i="4"/>
  <c r="J453" i="4"/>
  <c r="K453" i="4"/>
  <c r="L453" i="4"/>
  <c r="C454" i="4"/>
  <c r="D454" i="4"/>
  <c r="E454" i="4"/>
  <c r="F454" i="4"/>
  <c r="G454" i="4"/>
  <c r="H454" i="4"/>
  <c r="I454" i="4"/>
  <c r="J454" i="4"/>
  <c r="K454" i="4"/>
  <c r="L454" i="4"/>
  <c r="C455" i="4"/>
  <c r="D455" i="4"/>
  <c r="E455" i="4"/>
  <c r="F455" i="4"/>
  <c r="G455" i="4"/>
  <c r="H455" i="4"/>
  <c r="I455" i="4"/>
  <c r="J455" i="4"/>
  <c r="K455" i="4"/>
  <c r="L455" i="4"/>
  <c r="C456" i="4"/>
  <c r="D456" i="4"/>
  <c r="E456" i="4"/>
  <c r="F456" i="4"/>
  <c r="G456" i="4"/>
  <c r="H456" i="4"/>
  <c r="I456" i="4"/>
  <c r="J456" i="4"/>
  <c r="K456" i="4"/>
  <c r="L456" i="4"/>
  <c r="C457" i="4"/>
  <c r="D457" i="4"/>
  <c r="E457" i="4"/>
  <c r="F457" i="4"/>
  <c r="G457" i="4"/>
  <c r="H457" i="4"/>
  <c r="I457" i="4"/>
  <c r="J457" i="4"/>
  <c r="K457" i="4"/>
  <c r="L457" i="4"/>
  <c r="C458" i="4"/>
  <c r="D458" i="4"/>
  <c r="E458" i="4"/>
  <c r="F458" i="4"/>
  <c r="G458" i="4"/>
  <c r="H458" i="4"/>
  <c r="I458" i="4"/>
  <c r="J458" i="4"/>
  <c r="K458" i="4"/>
  <c r="L458" i="4"/>
  <c r="C459" i="4"/>
  <c r="D459" i="4"/>
  <c r="E459" i="4"/>
  <c r="F459" i="4"/>
  <c r="G459" i="4"/>
  <c r="H459" i="4"/>
  <c r="I459" i="4"/>
  <c r="J459" i="4"/>
  <c r="K459" i="4"/>
  <c r="L459" i="4"/>
  <c r="C460" i="4"/>
  <c r="D460" i="4"/>
  <c r="E460" i="4"/>
  <c r="F460" i="4"/>
  <c r="G460" i="4"/>
  <c r="H460" i="4"/>
  <c r="I460" i="4"/>
  <c r="J460" i="4"/>
  <c r="K460" i="4"/>
  <c r="L460" i="4"/>
  <c r="C461" i="4"/>
  <c r="D461" i="4"/>
  <c r="E461" i="4"/>
  <c r="F461" i="4"/>
  <c r="G461" i="4"/>
  <c r="H461" i="4"/>
  <c r="I461" i="4"/>
  <c r="J461" i="4"/>
  <c r="K461" i="4"/>
  <c r="L461" i="4"/>
  <c r="C462" i="4"/>
  <c r="D462" i="4"/>
  <c r="E462" i="4"/>
  <c r="F462" i="4"/>
  <c r="G462" i="4"/>
  <c r="H462" i="4"/>
  <c r="I462" i="4"/>
  <c r="J462" i="4"/>
  <c r="K462" i="4"/>
  <c r="L462" i="4"/>
  <c r="C463" i="4"/>
  <c r="D463" i="4"/>
  <c r="E463" i="4"/>
  <c r="F463" i="4"/>
  <c r="G463" i="4"/>
  <c r="H463" i="4"/>
  <c r="I463" i="4"/>
  <c r="J463" i="4"/>
  <c r="K463" i="4"/>
  <c r="L463" i="4"/>
  <c r="C464" i="4"/>
  <c r="D464" i="4"/>
  <c r="E464" i="4"/>
  <c r="F464" i="4"/>
  <c r="G464" i="4"/>
  <c r="H464" i="4"/>
  <c r="I464" i="4"/>
  <c r="J464" i="4"/>
  <c r="K464" i="4"/>
  <c r="L464" i="4"/>
  <c r="C465" i="4"/>
  <c r="D465" i="4"/>
  <c r="E465" i="4"/>
  <c r="F465" i="4"/>
  <c r="G465" i="4"/>
  <c r="H465" i="4"/>
  <c r="I465" i="4"/>
  <c r="J465" i="4"/>
  <c r="K465" i="4"/>
  <c r="L465" i="4"/>
  <c r="C466" i="4"/>
  <c r="D466" i="4"/>
  <c r="E466" i="4"/>
  <c r="F466" i="4"/>
  <c r="G466" i="4"/>
  <c r="H466" i="4"/>
  <c r="I466" i="4"/>
  <c r="J466" i="4"/>
  <c r="K466" i="4"/>
  <c r="L466" i="4"/>
  <c r="C467" i="4"/>
  <c r="D467" i="4"/>
  <c r="E467" i="4"/>
  <c r="F467" i="4"/>
  <c r="G467" i="4"/>
  <c r="H467" i="4"/>
  <c r="I467" i="4"/>
  <c r="J467" i="4"/>
  <c r="K467" i="4"/>
  <c r="L467" i="4"/>
  <c r="C468" i="4"/>
  <c r="D468" i="4"/>
  <c r="E468" i="4"/>
  <c r="F468" i="4"/>
  <c r="G468" i="4"/>
  <c r="H468" i="4"/>
  <c r="I468" i="4"/>
  <c r="J468" i="4"/>
  <c r="K468" i="4"/>
  <c r="L468" i="4"/>
  <c r="C469" i="4"/>
  <c r="D469" i="4"/>
  <c r="E469" i="4"/>
  <c r="F469" i="4"/>
  <c r="G469" i="4"/>
  <c r="H469" i="4"/>
  <c r="I469" i="4"/>
  <c r="J469" i="4"/>
  <c r="K469" i="4"/>
  <c r="L469" i="4"/>
  <c r="C470" i="4"/>
  <c r="D470" i="4"/>
  <c r="E470" i="4"/>
  <c r="F470" i="4"/>
  <c r="G470" i="4"/>
  <c r="H470" i="4"/>
  <c r="I470" i="4"/>
  <c r="J470" i="4"/>
  <c r="K470" i="4"/>
  <c r="L470" i="4"/>
  <c r="C471" i="4"/>
  <c r="D471" i="4"/>
  <c r="E471" i="4"/>
  <c r="F471" i="4"/>
  <c r="G471" i="4"/>
  <c r="H471" i="4"/>
  <c r="I471" i="4"/>
  <c r="J471" i="4"/>
  <c r="K471" i="4"/>
  <c r="L471" i="4"/>
  <c r="C472" i="4"/>
  <c r="D472" i="4"/>
  <c r="E472" i="4"/>
  <c r="F472" i="4"/>
  <c r="G472" i="4"/>
  <c r="H472" i="4"/>
  <c r="I472" i="4"/>
  <c r="J472" i="4"/>
  <c r="K472" i="4"/>
  <c r="L472" i="4"/>
  <c r="C473" i="4"/>
  <c r="D473" i="4"/>
  <c r="E473" i="4"/>
  <c r="F473" i="4"/>
  <c r="G473" i="4"/>
  <c r="H473" i="4"/>
  <c r="I473" i="4"/>
  <c r="J473" i="4"/>
  <c r="K473" i="4"/>
  <c r="L473" i="4"/>
  <c r="C474" i="4"/>
  <c r="D474" i="4"/>
  <c r="E474" i="4"/>
  <c r="F474" i="4"/>
  <c r="G474" i="4"/>
  <c r="H474" i="4"/>
  <c r="I474" i="4"/>
  <c r="J474" i="4"/>
  <c r="K474" i="4"/>
  <c r="L474" i="4"/>
  <c r="C475" i="4"/>
  <c r="D475" i="4"/>
  <c r="E475" i="4"/>
  <c r="F475" i="4"/>
  <c r="G475" i="4"/>
  <c r="H475" i="4"/>
  <c r="I475" i="4"/>
  <c r="J475" i="4"/>
  <c r="K475" i="4"/>
  <c r="L475" i="4"/>
  <c r="C476" i="4"/>
  <c r="D476" i="4"/>
  <c r="E476" i="4"/>
  <c r="F476" i="4"/>
  <c r="G476" i="4"/>
  <c r="H476" i="4"/>
  <c r="I476" i="4"/>
  <c r="J476" i="4"/>
  <c r="K476" i="4"/>
  <c r="L476" i="4"/>
  <c r="C477" i="4"/>
  <c r="D477" i="4"/>
  <c r="E477" i="4"/>
  <c r="F477" i="4"/>
  <c r="G477" i="4"/>
  <c r="H477" i="4"/>
  <c r="I477" i="4"/>
  <c r="J477" i="4"/>
  <c r="K477" i="4"/>
  <c r="L477" i="4"/>
  <c r="C478" i="4"/>
  <c r="D478" i="4"/>
  <c r="E478" i="4"/>
  <c r="F478" i="4"/>
  <c r="G478" i="4"/>
  <c r="H478" i="4"/>
  <c r="I478" i="4"/>
  <c r="J478" i="4"/>
  <c r="K478" i="4"/>
  <c r="L478" i="4"/>
  <c r="C479" i="4"/>
  <c r="D479" i="4"/>
  <c r="E479" i="4"/>
  <c r="F479" i="4"/>
  <c r="G479" i="4"/>
  <c r="H479" i="4"/>
  <c r="I479" i="4"/>
  <c r="J479" i="4"/>
  <c r="K479" i="4"/>
  <c r="L479" i="4"/>
  <c r="C480" i="4"/>
  <c r="D480" i="4"/>
  <c r="E480" i="4"/>
  <c r="F480" i="4"/>
  <c r="G480" i="4"/>
  <c r="H480" i="4"/>
  <c r="I480" i="4"/>
  <c r="J480" i="4"/>
  <c r="K480" i="4"/>
  <c r="L480" i="4"/>
  <c r="C481" i="4"/>
  <c r="D481" i="4"/>
  <c r="E481" i="4"/>
  <c r="F481" i="4"/>
  <c r="G481" i="4"/>
  <c r="H481" i="4"/>
  <c r="I481" i="4"/>
  <c r="J481" i="4"/>
  <c r="K481" i="4"/>
  <c r="L481" i="4"/>
  <c r="C482" i="4"/>
  <c r="D482" i="4"/>
  <c r="E482" i="4"/>
  <c r="F482" i="4"/>
  <c r="G482" i="4"/>
  <c r="H482" i="4"/>
  <c r="I482" i="4"/>
  <c r="J482" i="4"/>
  <c r="K482" i="4"/>
  <c r="L482" i="4"/>
  <c r="C483" i="4"/>
  <c r="D483" i="4"/>
  <c r="E483" i="4"/>
  <c r="F483" i="4"/>
  <c r="G483" i="4"/>
  <c r="H483" i="4"/>
  <c r="I483" i="4"/>
  <c r="J483" i="4"/>
  <c r="K483" i="4"/>
  <c r="L483" i="4"/>
  <c r="C484" i="4"/>
  <c r="D484" i="4"/>
  <c r="E484" i="4"/>
  <c r="F484" i="4"/>
  <c r="G484" i="4"/>
  <c r="H484" i="4"/>
  <c r="I484" i="4"/>
  <c r="J484" i="4"/>
  <c r="K484" i="4"/>
  <c r="L484" i="4"/>
  <c r="C485" i="4"/>
  <c r="D485" i="4"/>
  <c r="E485" i="4"/>
  <c r="F485" i="4"/>
  <c r="G485" i="4"/>
  <c r="H485" i="4"/>
  <c r="I485" i="4"/>
  <c r="J485" i="4"/>
  <c r="K485" i="4"/>
  <c r="L485" i="4"/>
  <c r="C486" i="4"/>
  <c r="D486" i="4"/>
  <c r="E486" i="4"/>
  <c r="F486" i="4"/>
  <c r="G486" i="4"/>
  <c r="H486" i="4"/>
  <c r="I486" i="4"/>
  <c r="J486" i="4"/>
  <c r="K486" i="4"/>
  <c r="L486" i="4"/>
  <c r="C487" i="4"/>
  <c r="D487" i="4"/>
  <c r="E487" i="4"/>
  <c r="F487" i="4"/>
  <c r="G487" i="4"/>
  <c r="H487" i="4"/>
  <c r="I487" i="4"/>
  <c r="J487" i="4"/>
  <c r="K487" i="4"/>
  <c r="L487" i="4"/>
  <c r="C488" i="4"/>
  <c r="D488" i="4"/>
  <c r="E488" i="4"/>
  <c r="F488" i="4"/>
  <c r="G488" i="4"/>
  <c r="H488" i="4"/>
  <c r="I488" i="4"/>
  <c r="J488" i="4"/>
  <c r="K488" i="4"/>
  <c r="L488" i="4"/>
  <c r="C489" i="4"/>
  <c r="D489" i="4"/>
  <c r="E489" i="4"/>
  <c r="F489" i="4"/>
  <c r="G489" i="4"/>
  <c r="H489" i="4"/>
  <c r="I489" i="4"/>
  <c r="J489" i="4"/>
  <c r="K489" i="4"/>
  <c r="L489" i="4"/>
  <c r="C490" i="4"/>
  <c r="D490" i="4"/>
  <c r="E490" i="4"/>
  <c r="F490" i="4"/>
  <c r="G490" i="4"/>
  <c r="H490" i="4"/>
  <c r="I490" i="4"/>
  <c r="J490" i="4"/>
  <c r="K490" i="4"/>
  <c r="L490" i="4"/>
  <c r="C491" i="4"/>
  <c r="D491" i="4"/>
  <c r="E491" i="4"/>
  <c r="F491" i="4"/>
  <c r="G491" i="4"/>
  <c r="H491" i="4"/>
  <c r="I491" i="4"/>
  <c r="J491" i="4"/>
  <c r="K491" i="4"/>
  <c r="L491" i="4"/>
  <c r="C492" i="4"/>
  <c r="D492" i="4"/>
  <c r="E492" i="4"/>
  <c r="F492" i="4"/>
  <c r="G492" i="4"/>
  <c r="H492" i="4"/>
  <c r="I492" i="4"/>
  <c r="J492" i="4"/>
  <c r="K492" i="4"/>
  <c r="L492" i="4"/>
  <c r="C493" i="4"/>
  <c r="D493" i="4"/>
  <c r="E493" i="4"/>
  <c r="F493" i="4"/>
  <c r="G493" i="4"/>
  <c r="H493" i="4"/>
  <c r="I493" i="4"/>
  <c r="J493" i="4"/>
  <c r="K493" i="4"/>
  <c r="L493" i="4"/>
  <c r="C494" i="4"/>
  <c r="D494" i="4"/>
  <c r="E494" i="4"/>
  <c r="F494" i="4"/>
  <c r="G494" i="4"/>
  <c r="H494" i="4"/>
  <c r="I494" i="4"/>
  <c r="J494" i="4"/>
  <c r="K494" i="4"/>
  <c r="L494" i="4"/>
  <c r="C495" i="4"/>
  <c r="D495" i="4"/>
  <c r="E495" i="4"/>
  <c r="F495" i="4"/>
  <c r="G495" i="4"/>
  <c r="H495" i="4"/>
  <c r="I495" i="4"/>
  <c r="J495" i="4"/>
  <c r="K495" i="4"/>
  <c r="L495" i="4"/>
  <c r="C496" i="4"/>
  <c r="D496" i="4"/>
  <c r="E496" i="4"/>
  <c r="F496" i="4"/>
  <c r="G496" i="4"/>
  <c r="H496" i="4"/>
  <c r="I496" i="4"/>
  <c r="J496" i="4"/>
  <c r="K496" i="4"/>
  <c r="L496" i="4"/>
  <c r="C497" i="4"/>
  <c r="D497" i="4"/>
  <c r="E497" i="4"/>
  <c r="F497" i="4"/>
  <c r="G497" i="4"/>
  <c r="H497" i="4"/>
  <c r="I497" i="4"/>
  <c r="J497" i="4"/>
  <c r="K497" i="4"/>
  <c r="L497" i="4"/>
  <c r="C498" i="4"/>
  <c r="D498" i="4"/>
  <c r="E498" i="4"/>
  <c r="F498" i="4"/>
  <c r="G498" i="4"/>
  <c r="H498" i="4"/>
  <c r="I498" i="4"/>
  <c r="J498" i="4"/>
  <c r="K498" i="4"/>
  <c r="L498" i="4"/>
  <c r="C499" i="4"/>
  <c r="D499" i="4"/>
  <c r="E499" i="4"/>
  <c r="F499" i="4"/>
  <c r="G499" i="4"/>
  <c r="H499" i="4"/>
  <c r="I499" i="4"/>
  <c r="J499" i="4"/>
  <c r="K499" i="4"/>
  <c r="L499" i="4"/>
  <c r="C500" i="4"/>
  <c r="D500" i="4"/>
  <c r="E500" i="4"/>
  <c r="F500" i="4"/>
  <c r="G500" i="4"/>
  <c r="H500" i="4"/>
  <c r="I500" i="4"/>
  <c r="J500" i="4"/>
  <c r="K500" i="4"/>
  <c r="L500" i="4"/>
  <c r="C501" i="4"/>
  <c r="D501" i="4"/>
  <c r="E501" i="4"/>
  <c r="F501" i="4"/>
  <c r="G501" i="4"/>
  <c r="H501" i="4"/>
  <c r="I501" i="4"/>
  <c r="J501" i="4"/>
  <c r="K501" i="4"/>
  <c r="L501" i="4"/>
  <c r="C502" i="4"/>
  <c r="D502" i="4"/>
  <c r="E502" i="4"/>
  <c r="F502" i="4"/>
  <c r="G502" i="4"/>
  <c r="H502" i="4"/>
  <c r="I502" i="4"/>
  <c r="J502" i="4"/>
  <c r="K502" i="4"/>
  <c r="L502" i="4"/>
  <c r="C503" i="4"/>
  <c r="D503" i="4"/>
  <c r="E503" i="4"/>
  <c r="F503" i="4"/>
  <c r="G503" i="4"/>
  <c r="H503" i="4"/>
  <c r="I503" i="4"/>
  <c r="J503" i="4"/>
  <c r="K503" i="4"/>
  <c r="L503" i="4"/>
  <c r="C504" i="4"/>
  <c r="D504" i="4"/>
  <c r="E504" i="4"/>
  <c r="F504" i="4"/>
  <c r="G504" i="4"/>
  <c r="H504" i="4"/>
  <c r="I504" i="4"/>
  <c r="J504" i="4"/>
  <c r="K504" i="4"/>
  <c r="L504" i="4"/>
  <c r="C505" i="4"/>
  <c r="D505" i="4"/>
  <c r="E505" i="4"/>
  <c r="F505" i="4"/>
  <c r="G505" i="4"/>
  <c r="H505" i="4"/>
  <c r="I505" i="4"/>
  <c r="J505" i="4"/>
  <c r="K505" i="4"/>
  <c r="L505" i="4"/>
  <c r="C506" i="4"/>
  <c r="D506" i="4"/>
  <c r="E506" i="4"/>
  <c r="F506" i="4"/>
  <c r="G506" i="4"/>
  <c r="H506" i="4"/>
  <c r="I506" i="4"/>
  <c r="J506" i="4"/>
  <c r="K506" i="4"/>
  <c r="L506" i="4"/>
  <c r="C507" i="4"/>
  <c r="D507" i="4"/>
  <c r="E507" i="4"/>
  <c r="F507" i="4"/>
  <c r="G507" i="4"/>
  <c r="H507" i="4"/>
  <c r="I507" i="4"/>
  <c r="J507" i="4"/>
  <c r="K507" i="4"/>
  <c r="L507" i="4"/>
  <c r="C508" i="4"/>
  <c r="D508" i="4"/>
  <c r="E508" i="4"/>
  <c r="F508" i="4"/>
  <c r="G508" i="4"/>
  <c r="H508" i="4"/>
  <c r="I508" i="4"/>
  <c r="J508" i="4"/>
  <c r="K508" i="4"/>
  <c r="L508" i="4"/>
  <c r="C509" i="4"/>
  <c r="D509" i="4"/>
  <c r="E509" i="4"/>
  <c r="F509" i="4"/>
  <c r="G509" i="4"/>
  <c r="H509" i="4"/>
  <c r="I509" i="4"/>
  <c r="J509" i="4"/>
  <c r="K509" i="4"/>
  <c r="L509" i="4"/>
  <c r="C510" i="4"/>
  <c r="D510" i="4"/>
  <c r="E510" i="4"/>
  <c r="F510" i="4"/>
  <c r="G510" i="4"/>
  <c r="H510" i="4"/>
  <c r="I510" i="4"/>
  <c r="J510" i="4"/>
  <c r="K510" i="4"/>
  <c r="L510" i="4"/>
  <c r="C511" i="4"/>
  <c r="D511" i="4"/>
  <c r="E511" i="4"/>
  <c r="F511" i="4"/>
  <c r="G511" i="4"/>
  <c r="H511" i="4"/>
  <c r="I511" i="4"/>
  <c r="J511" i="4"/>
  <c r="K511" i="4"/>
  <c r="L511" i="4"/>
  <c r="C512" i="4"/>
  <c r="D512" i="4"/>
  <c r="E512" i="4"/>
  <c r="F512" i="4"/>
  <c r="G512" i="4"/>
  <c r="H512" i="4"/>
  <c r="I512" i="4"/>
  <c r="J512" i="4"/>
  <c r="K512" i="4"/>
  <c r="L512" i="4"/>
  <c r="C513" i="4"/>
  <c r="D513" i="4"/>
  <c r="E513" i="4"/>
  <c r="F513" i="4"/>
  <c r="G513" i="4"/>
  <c r="H513" i="4"/>
  <c r="I513" i="4"/>
  <c r="J513" i="4"/>
  <c r="K513" i="4"/>
  <c r="L513" i="4"/>
  <c r="C514" i="4"/>
  <c r="D514" i="4"/>
  <c r="E514" i="4"/>
  <c r="F514" i="4"/>
  <c r="G514" i="4"/>
  <c r="H514" i="4"/>
  <c r="I514" i="4"/>
  <c r="J514" i="4"/>
  <c r="K514" i="4"/>
  <c r="L514" i="4"/>
  <c r="C515" i="4"/>
  <c r="D515" i="4"/>
  <c r="E515" i="4"/>
  <c r="F515" i="4"/>
  <c r="G515" i="4"/>
  <c r="H515" i="4"/>
  <c r="I515" i="4"/>
  <c r="J515" i="4"/>
  <c r="K515" i="4"/>
  <c r="L515" i="4"/>
  <c r="C516" i="4"/>
  <c r="D516" i="4"/>
  <c r="E516" i="4"/>
  <c r="F516" i="4"/>
  <c r="G516" i="4"/>
  <c r="H516" i="4"/>
  <c r="I516" i="4"/>
  <c r="J516" i="4"/>
  <c r="K516" i="4"/>
  <c r="L516" i="4"/>
  <c r="C517" i="4"/>
  <c r="D517" i="4"/>
  <c r="E517" i="4"/>
  <c r="F517" i="4"/>
  <c r="G517" i="4"/>
  <c r="H517" i="4"/>
  <c r="I517" i="4"/>
  <c r="J517" i="4"/>
  <c r="K517" i="4"/>
  <c r="L517" i="4"/>
  <c r="C518" i="4"/>
  <c r="D518" i="4"/>
  <c r="E518" i="4"/>
  <c r="F518" i="4"/>
  <c r="G518" i="4"/>
  <c r="H518" i="4"/>
  <c r="I518" i="4"/>
  <c r="J518" i="4"/>
  <c r="K518" i="4"/>
  <c r="L518" i="4"/>
  <c r="C519" i="4"/>
  <c r="D519" i="4"/>
  <c r="E519" i="4"/>
  <c r="F519" i="4"/>
  <c r="G519" i="4"/>
  <c r="H519" i="4"/>
  <c r="I519" i="4"/>
  <c r="J519" i="4"/>
  <c r="K519" i="4"/>
  <c r="L519" i="4"/>
  <c r="C520" i="4"/>
  <c r="D520" i="4"/>
  <c r="E520" i="4"/>
  <c r="F520" i="4"/>
  <c r="G520" i="4"/>
  <c r="H520" i="4"/>
  <c r="I520" i="4"/>
  <c r="J520" i="4"/>
  <c r="K520" i="4"/>
  <c r="L520" i="4"/>
  <c r="C521" i="4"/>
  <c r="D521" i="4"/>
  <c r="E521" i="4"/>
  <c r="F521" i="4"/>
  <c r="G521" i="4"/>
  <c r="H521" i="4"/>
  <c r="I521" i="4"/>
  <c r="J521" i="4"/>
  <c r="K521" i="4"/>
  <c r="L521" i="4"/>
  <c r="C522" i="4"/>
  <c r="D522" i="4"/>
  <c r="E522" i="4"/>
  <c r="F522" i="4"/>
  <c r="G522" i="4"/>
  <c r="H522" i="4"/>
  <c r="I522" i="4"/>
  <c r="J522" i="4"/>
  <c r="K522" i="4"/>
  <c r="L522" i="4"/>
  <c r="C523" i="4"/>
  <c r="D523" i="4"/>
  <c r="E523" i="4"/>
  <c r="F523" i="4"/>
  <c r="G523" i="4"/>
  <c r="H523" i="4"/>
  <c r="I523" i="4"/>
  <c r="J523" i="4"/>
  <c r="K523" i="4"/>
  <c r="L523" i="4"/>
  <c r="C524" i="4"/>
  <c r="D524" i="4"/>
  <c r="E524" i="4"/>
  <c r="F524" i="4"/>
  <c r="G524" i="4"/>
  <c r="H524" i="4"/>
  <c r="I524" i="4"/>
  <c r="J524" i="4"/>
  <c r="K524" i="4"/>
  <c r="L524" i="4"/>
  <c r="C525" i="4"/>
  <c r="D525" i="4"/>
  <c r="E525" i="4"/>
  <c r="F525" i="4"/>
  <c r="G525" i="4"/>
  <c r="H525" i="4"/>
  <c r="I525" i="4"/>
  <c r="J525" i="4"/>
  <c r="K525" i="4"/>
  <c r="L525" i="4"/>
  <c r="C526" i="4"/>
  <c r="D526" i="4"/>
  <c r="E526" i="4"/>
  <c r="F526" i="4"/>
  <c r="G526" i="4"/>
  <c r="H526" i="4"/>
  <c r="I526" i="4"/>
  <c r="J526" i="4"/>
  <c r="K526" i="4"/>
  <c r="L526" i="4"/>
  <c r="C527" i="4"/>
  <c r="D527" i="4"/>
  <c r="E527" i="4"/>
  <c r="F527" i="4"/>
  <c r="G527" i="4"/>
  <c r="H527" i="4"/>
  <c r="I527" i="4"/>
  <c r="J527" i="4"/>
  <c r="K527" i="4"/>
  <c r="L527" i="4"/>
  <c r="C528" i="4"/>
  <c r="D528" i="4"/>
  <c r="E528" i="4"/>
  <c r="F528" i="4"/>
  <c r="G528" i="4"/>
  <c r="H528" i="4"/>
  <c r="I528" i="4"/>
  <c r="J528" i="4"/>
  <c r="K528" i="4"/>
  <c r="L528" i="4"/>
  <c r="C529" i="4"/>
  <c r="D529" i="4"/>
  <c r="E529" i="4"/>
  <c r="F529" i="4"/>
  <c r="G529" i="4"/>
  <c r="H529" i="4"/>
  <c r="I529" i="4"/>
  <c r="J529" i="4"/>
  <c r="K529" i="4"/>
  <c r="L529" i="4"/>
  <c r="C530" i="4"/>
  <c r="D530" i="4"/>
  <c r="E530" i="4"/>
  <c r="F530" i="4"/>
  <c r="G530" i="4"/>
  <c r="H530" i="4"/>
  <c r="I530" i="4"/>
  <c r="J530" i="4"/>
  <c r="K530" i="4"/>
  <c r="L530" i="4"/>
  <c r="C531" i="4"/>
  <c r="D531" i="4"/>
  <c r="E531" i="4"/>
  <c r="F531" i="4"/>
  <c r="G531" i="4"/>
  <c r="H531" i="4"/>
  <c r="I531" i="4"/>
  <c r="J531" i="4"/>
  <c r="K531" i="4"/>
  <c r="L531" i="4"/>
  <c r="C532" i="4"/>
  <c r="D532" i="4"/>
  <c r="E532" i="4"/>
  <c r="F532" i="4"/>
  <c r="G532" i="4"/>
  <c r="H532" i="4"/>
  <c r="I532" i="4"/>
  <c r="J532" i="4"/>
  <c r="K532" i="4"/>
  <c r="L532" i="4"/>
  <c r="C533" i="4"/>
  <c r="D533" i="4"/>
  <c r="E533" i="4"/>
  <c r="F533" i="4"/>
  <c r="G533" i="4"/>
  <c r="H533" i="4"/>
  <c r="I533" i="4"/>
  <c r="J533" i="4"/>
  <c r="K533" i="4"/>
  <c r="L533" i="4"/>
  <c r="C534" i="4"/>
  <c r="D534" i="4"/>
  <c r="E534" i="4"/>
  <c r="F534" i="4"/>
  <c r="G534" i="4"/>
  <c r="H534" i="4"/>
  <c r="I534" i="4"/>
  <c r="J534" i="4"/>
  <c r="K534" i="4"/>
  <c r="L534" i="4"/>
  <c r="C535" i="4"/>
  <c r="D535" i="4"/>
  <c r="E535" i="4"/>
  <c r="F535" i="4"/>
  <c r="G535" i="4"/>
  <c r="H535" i="4"/>
  <c r="I535" i="4"/>
  <c r="J535" i="4"/>
  <c r="K535" i="4"/>
  <c r="L535" i="4"/>
  <c r="C536" i="4"/>
  <c r="D536" i="4"/>
  <c r="E536" i="4"/>
  <c r="F536" i="4"/>
  <c r="G536" i="4"/>
  <c r="H536" i="4"/>
  <c r="I536" i="4"/>
  <c r="J536" i="4"/>
  <c r="K536" i="4"/>
  <c r="L536" i="4"/>
  <c r="C537" i="4"/>
  <c r="D537" i="4"/>
  <c r="E537" i="4"/>
  <c r="F537" i="4"/>
  <c r="G537" i="4"/>
  <c r="H537" i="4"/>
  <c r="I537" i="4"/>
  <c r="J537" i="4"/>
  <c r="K537" i="4"/>
  <c r="L537" i="4"/>
  <c r="C538" i="4"/>
  <c r="D538" i="4"/>
  <c r="E538" i="4"/>
  <c r="F538" i="4"/>
  <c r="G538" i="4"/>
  <c r="H538" i="4"/>
  <c r="I538" i="4"/>
  <c r="J538" i="4"/>
  <c r="K538" i="4"/>
  <c r="L538" i="4"/>
  <c r="C539" i="4"/>
  <c r="D539" i="4"/>
  <c r="E539" i="4"/>
  <c r="F539" i="4"/>
  <c r="G539" i="4"/>
  <c r="H539" i="4"/>
  <c r="I539" i="4"/>
  <c r="J539" i="4"/>
  <c r="K539" i="4"/>
  <c r="L539" i="4"/>
  <c r="C540" i="4"/>
  <c r="D540" i="4"/>
  <c r="E540" i="4"/>
  <c r="F540" i="4"/>
  <c r="G540" i="4"/>
  <c r="H540" i="4"/>
  <c r="I540" i="4"/>
  <c r="J540" i="4"/>
  <c r="K540" i="4"/>
  <c r="L540" i="4"/>
  <c r="C541" i="4"/>
  <c r="D541" i="4"/>
  <c r="E541" i="4"/>
  <c r="F541" i="4"/>
  <c r="G541" i="4"/>
  <c r="H541" i="4"/>
  <c r="I541" i="4"/>
  <c r="J541" i="4"/>
  <c r="K541" i="4"/>
  <c r="L541" i="4"/>
  <c r="C542" i="4"/>
  <c r="D542" i="4"/>
  <c r="E542" i="4"/>
  <c r="F542" i="4"/>
  <c r="G542" i="4"/>
  <c r="H542" i="4"/>
  <c r="I542" i="4"/>
  <c r="J542" i="4"/>
  <c r="K542" i="4"/>
  <c r="L542" i="4"/>
  <c r="C543" i="4"/>
  <c r="D543" i="4"/>
  <c r="E543" i="4"/>
  <c r="F543" i="4"/>
  <c r="G543" i="4"/>
  <c r="H543" i="4"/>
  <c r="I543" i="4"/>
  <c r="J543" i="4"/>
  <c r="K543" i="4"/>
  <c r="L543" i="4"/>
  <c r="C544" i="4"/>
  <c r="D544" i="4"/>
  <c r="E544" i="4"/>
  <c r="F544" i="4"/>
  <c r="G544" i="4"/>
  <c r="H544" i="4"/>
  <c r="I544" i="4"/>
  <c r="J544" i="4"/>
  <c r="K544" i="4"/>
  <c r="L544" i="4"/>
  <c r="C545" i="4"/>
  <c r="D545" i="4"/>
  <c r="E545" i="4"/>
  <c r="F545" i="4"/>
  <c r="G545" i="4"/>
  <c r="H545" i="4"/>
  <c r="I545" i="4"/>
  <c r="J545" i="4"/>
  <c r="K545" i="4"/>
  <c r="L545" i="4"/>
  <c r="C546" i="4"/>
  <c r="D546" i="4"/>
  <c r="E546" i="4"/>
  <c r="F546" i="4"/>
  <c r="G546" i="4"/>
  <c r="H546" i="4"/>
  <c r="I546" i="4"/>
  <c r="J546" i="4"/>
  <c r="K546" i="4"/>
  <c r="L546" i="4"/>
  <c r="C547" i="4"/>
  <c r="D547" i="4"/>
  <c r="E547" i="4"/>
  <c r="F547" i="4"/>
  <c r="G547" i="4"/>
  <c r="H547" i="4"/>
  <c r="I547" i="4"/>
  <c r="J547" i="4"/>
  <c r="K547" i="4"/>
  <c r="L547" i="4"/>
  <c r="C548" i="4"/>
  <c r="D548" i="4"/>
  <c r="E548" i="4"/>
  <c r="F548" i="4"/>
  <c r="G548" i="4"/>
  <c r="H548" i="4"/>
  <c r="I548" i="4"/>
  <c r="J548" i="4"/>
  <c r="K548" i="4"/>
  <c r="L548" i="4"/>
  <c r="C549" i="4"/>
  <c r="D549" i="4"/>
  <c r="E549" i="4"/>
  <c r="F549" i="4"/>
  <c r="G549" i="4"/>
  <c r="H549" i="4"/>
  <c r="I549" i="4"/>
  <c r="J549" i="4"/>
  <c r="K549" i="4"/>
  <c r="L549" i="4"/>
  <c r="C550" i="4"/>
  <c r="D550" i="4"/>
  <c r="E550" i="4"/>
  <c r="F550" i="4"/>
  <c r="G550" i="4"/>
  <c r="H550" i="4"/>
  <c r="I550" i="4"/>
  <c r="J550" i="4"/>
  <c r="K550" i="4"/>
  <c r="L550" i="4"/>
  <c r="C551" i="4"/>
  <c r="D551" i="4"/>
  <c r="E551" i="4"/>
  <c r="F551" i="4"/>
  <c r="G551" i="4"/>
  <c r="H551" i="4"/>
  <c r="I551" i="4"/>
  <c r="J551" i="4"/>
  <c r="K551" i="4"/>
  <c r="L551" i="4"/>
  <c r="C552" i="4"/>
  <c r="D552" i="4"/>
  <c r="E552" i="4"/>
  <c r="F552" i="4"/>
  <c r="G552" i="4"/>
  <c r="H552" i="4"/>
  <c r="I552" i="4"/>
  <c r="J552" i="4"/>
  <c r="K552" i="4"/>
  <c r="L552" i="4"/>
  <c r="C553" i="4"/>
  <c r="D553" i="4"/>
  <c r="E553" i="4"/>
  <c r="F553" i="4"/>
  <c r="G553" i="4"/>
  <c r="H553" i="4"/>
  <c r="I553" i="4"/>
  <c r="J553" i="4"/>
  <c r="K553" i="4"/>
  <c r="L553" i="4"/>
  <c r="C554" i="4"/>
  <c r="D554" i="4"/>
  <c r="E554" i="4"/>
  <c r="F554" i="4"/>
  <c r="G554" i="4"/>
  <c r="H554" i="4"/>
  <c r="I554" i="4"/>
  <c r="J554" i="4"/>
  <c r="K554" i="4"/>
  <c r="L554" i="4"/>
  <c r="C555" i="4"/>
  <c r="D555" i="4"/>
  <c r="E555" i="4"/>
  <c r="F555" i="4"/>
  <c r="G555" i="4"/>
  <c r="H555" i="4"/>
  <c r="I555" i="4"/>
  <c r="J555" i="4"/>
  <c r="K555" i="4"/>
  <c r="L555" i="4"/>
  <c r="C556" i="4"/>
  <c r="D556" i="4"/>
  <c r="E556" i="4"/>
  <c r="F556" i="4"/>
  <c r="G556" i="4"/>
  <c r="H556" i="4"/>
  <c r="I556" i="4"/>
  <c r="J556" i="4"/>
  <c r="K556" i="4"/>
  <c r="L556" i="4"/>
  <c r="C557" i="4"/>
  <c r="D557" i="4"/>
  <c r="E557" i="4"/>
  <c r="F557" i="4"/>
  <c r="G557" i="4"/>
  <c r="H557" i="4"/>
  <c r="I557" i="4"/>
  <c r="J557" i="4"/>
  <c r="K557" i="4"/>
  <c r="L557" i="4"/>
  <c r="C558" i="4"/>
  <c r="D558" i="4"/>
  <c r="E558" i="4"/>
  <c r="F558" i="4"/>
  <c r="G558" i="4"/>
  <c r="H558" i="4"/>
  <c r="I558" i="4"/>
  <c r="J558" i="4"/>
  <c r="K558" i="4"/>
  <c r="L558" i="4"/>
  <c r="C559" i="4"/>
  <c r="D559" i="4"/>
  <c r="E559" i="4"/>
  <c r="F559" i="4"/>
  <c r="G559" i="4"/>
  <c r="H559" i="4"/>
  <c r="I559" i="4"/>
  <c r="J559" i="4"/>
  <c r="K559" i="4"/>
  <c r="L559" i="4"/>
  <c r="C560" i="4"/>
  <c r="D560" i="4"/>
  <c r="E560" i="4"/>
  <c r="F560" i="4"/>
  <c r="G560" i="4"/>
  <c r="H560" i="4"/>
  <c r="I560" i="4"/>
  <c r="J560" i="4"/>
  <c r="K560" i="4"/>
  <c r="L560" i="4"/>
  <c r="C561" i="4"/>
  <c r="D561" i="4"/>
  <c r="E561" i="4"/>
  <c r="F561" i="4"/>
  <c r="G561" i="4"/>
  <c r="H561" i="4"/>
  <c r="I561" i="4"/>
  <c r="J561" i="4"/>
  <c r="K561" i="4"/>
  <c r="L561" i="4"/>
  <c r="C562" i="4"/>
  <c r="D562" i="4"/>
  <c r="E562" i="4"/>
  <c r="F562" i="4"/>
  <c r="G562" i="4"/>
  <c r="H562" i="4"/>
  <c r="I562" i="4"/>
  <c r="J562" i="4"/>
  <c r="K562" i="4"/>
  <c r="L562" i="4"/>
  <c r="C563" i="4"/>
  <c r="D563" i="4"/>
  <c r="E563" i="4"/>
  <c r="F563" i="4"/>
  <c r="G563" i="4"/>
  <c r="H563" i="4"/>
  <c r="I563" i="4"/>
  <c r="J563" i="4"/>
  <c r="K563" i="4"/>
  <c r="L563" i="4"/>
  <c r="C564" i="4"/>
  <c r="D564" i="4"/>
  <c r="E564" i="4"/>
  <c r="F564" i="4"/>
  <c r="G564" i="4"/>
  <c r="H564" i="4"/>
  <c r="I564" i="4"/>
  <c r="J564" i="4"/>
  <c r="K564" i="4"/>
  <c r="L564" i="4"/>
  <c r="C565" i="4"/>
  <c r="D565" i="4"/>
  <c r="E565" i="4"/>
  <c r="F565" i="4"/>
  <c r="G565" i="4"/>
  <c r="H565" i="4"/>
  <c r="I565" i="4"/>
  <c r="J565" i="4"/>
  <c r="K565" i="4"/>
  <c r="L565" i="4"/>
  <c r="C566" i="4"/>
  <c r="D566" i="4"/>
  <c r="E566" i="4"/>
  <c r="F566" i="4"/>
  <c r="G566" i="4"/>
  <c r="H566" i="4"/>
  <c r="I566" i="4"/>
  <c r="J566" i="4"/>
  <c r="K566" i="4"/>
  <c r="L566" i="4"/>
  <c r="C567" i="4"/>
  <c r="D567" i="4"/>
  <c r="E567" i="4"/>
  <c r="F567" i="4"/>
  <c r="G567" i="4"/>
  <c r="H567" i="4"/>
  <c r="I567" i="4"/>
  <c r="J567" i="4"/>
  <c r="K567" i="4"/>
  <c r="L567" i="4"/>
  <c r="C568" i="4"/>
  <c r="D568" i="4"/>
  <c r="E568" i="4"/>
  <c r="F568" i="4"/>
  <c r="G568" i="4"/>
  <c r="H568" i="4"/>
  <c r="I568" i="4"/>
  <c r="J568" i="4"/>
  <c r="K568" i="4"/>
  <c r="L568" i="4"/>
  <c r="C569" i="4"/>
  <c r="D569" i="4"/>
  <c r="E569" i="4"/>
  <c r="F569" i="4"/>
  <c r="G569" i="4"/>
  <c r="H569" i="4"/>
  <c r="I569" i="4"/>
  <c r="J569" i="4"/>
  <c r="K569" i="4"/>
  <c r="L569" i="4"/>
  <c r="C570" i="4"/>
  <c r="D570" i="4"/>
  <c r="E570" i="4"/>
  <c r="F570" i="4"/>
  <c r="G570" i="4"/>
  <c r="H570" i="4"/>
  <c r="I570" i="4"/>
  <c r="J570" i="4"/>
  <c r="K570" i="4"/>
  <c r="L570" i="4"/>
  <c r="C571" i="4"/>
  <c r="D571" i="4"/>
  <c r="E571" i="4"/>
  <c r="F571" i="4"/>
  <c r="G571" i="4"/>
  <c r="H571" i="4"/>
  <c r="I571" i="4"/>
  <c r="J571" i="4"/>
  <c r="K571" i="4"/>
  <c r="L571" i="4"/>
  <c r="C572" i="4"/>
  <c r="D572" i="4"/>
  <c r="E572" i="4"/>
  <c r="F572" i="4"/>
  <c r="G572" i="4"/>
  <c r="H572" i="4"/>
  <c r="I572" i="4"/>
  <c r="J572" i="4"/>
  <c r="K572" i="4"/>
  <c r="L572" i="4"/>
  <c r="C573" i="4"/>
  <c r="D573" i="4"/>
  <c r="E573" i="4"/>
  <c r="F573" i="4"/>
  <c r="G573" i="4"/>
  <c r="H573" i="4"/>
  <c r="I573" i="4"/>
  <c r="J573" i="4"/>
  <c r="K573" i="4"/>
  <c r="L573" i="4"/>
  <c r="C574" i="4"/>
  <c r="D574" i="4"/>
  <c r="E574" i="4"/>
  <c r="F574" i="4"/>
  <c r="G574" i="4"/>
  <c r="H574" i="4"/>
  <c r="I574" i="4"/>
  <c r="J574" i="4"/>
  <c r="K574" i="4"/>
  <c r="L574" i="4"/>
  <c r="C575" i="4"/>
  <c r="D575" i="4"/>
  <c r="E575" i="4"/>
  <c r="F575" i="4"/>
  <c r="G575" i="4"/>
  <c r="H575" i="4"/>
  <c r="I575" i="4"/>
  <c r="J575" i="4"/>
  <c r="K575" i="4"/>
  <c r="L575" i="4"/>
  <c r="C576" i="4"/>
  <c r="D576" i="4"/>
  <c r="E576" i="4"/>
  <c r="F576" i="4"/>
  <c r="G576" i="4"/>
  <c r="H576" i="4"/>
  <c r="I576" i="4"/>
  <c r="J576" i="4"/>
  <c r="K576" i="4"/>
  <c r="L576" i="4"/>
  <c r="C577" i="4"/>
  <c r="D577" i="4"/>
  <c r="E577" i="4"/>
  <c r="F577" i="4"/>
  <c r="G577" i="4"/>
  <c r="H577" i="4"/>
  <c r="I577" i="4"/>
  <c r="J577" i="4"/>
  <c r="K577" i="4"/>
  <c r="L577" i="4"/>
  <c r="C578" i="4"/>
  <c r="D578" i="4"/>
  <c r="E578" i="4"/>
  <c r="F578" i="4"/>
  <c r="G578" i="4"/>
  <c r="H578" i="4"/>
  <c r="I578" i="4"/>
  <c r="J578" i="4"/>
  <c r="K578" i="4"/>
  <c r="L578" i="4"/>
  <c r="C579" i="4"/>
  <c r="D579" i="4"/>
  <c r="E579" i="4"/>
  <c r="F579" i="4"/>
  <c r="G579" i="4"/>
  <c r="H579" i="4"/>
  <c r="I579" i="4"/>
  <c r="J579" i="4"/>
  <c r="K579" i="4"/>
  <c r="L579" i="4"/>
  <c r="C580" i="4"/>
  <c r="D580" i="4"/>
  <c r="E580" i="4"/>
  <c r="F580" i="4"/>
  <c r="G580" i="4"/>
  <c r="H580" i="4"/>
  <c r="I580" i="4"/>
  <c r="J580" i="4"/>
  <c r="K580" i="4"/>
  <c r="L580" i="4"/>
  <c r="C581" i="4"/>
  <c r="D581" i="4"/>
  <c r="E581" i="4"/>
  <c r="F581" i="4"/>
  <c r="G581" i="4"/>
  <c r="H581" i="4"/>
  <c r="I581" i="4"/>
  <c r="J581" i="4"/>
  <c r="K581" i="4"/>
  <c r="L581" i="4"/>
  <c r="C582" i="4"/>
  <c r="D582" i="4"/>
  <c r="E582" i="4"/>
  <c r="F582" i="4"/>
  <c r="G582" i="4"/>
  <c r="H582" i="4"/>
  <c r="I582" i="4"/>
  <c r="J582" i="4"/>
  <c r="K582" i="4"/>
  <c r="L582" i="4"/>
  <c r="C583" i="4"/>
  <c r="D583" i="4"/>
  <c r="E583" i="4"/>
  <c r="F583" i="4"/>
  <c r="G583" i="4"/>
  <c r="H583" i="4"/>
  <c r="I583" i="4"/>
  <c r="J583" i="4"/>
  <c r="K583" i="4"/>
  <c r="L583" i="4"/>
  <c r="C584" i="4"/>
  <c r="D584" i="4"/>
  <c r="E584" i="4"/>
  <c r="F584" i="4"/>
  <c r="G584" i="4"/>
  <c r="H584" i="4"/>
  <c r="I584" i="4"/>
  <c r="J584" i="4"/>
  <c r="K584" i="4"/>
  <c r="L584" i="4"/>
  <c r="C585" i="4"/>
  <c r="D585" i="4"/>
  <c r="E585" i="4"/>
  <c r="F585" i="4"/>
  <c r="G585" i="4"/>
  <c r="H585" i="4"/>
  <c r="I585" i="4"/>
  <c r="J585" i="4"/>
  <c r="K585" i="4"/>
  <c r="L585" i="4"/>
  <c r="C586" i="4"/>
  <c r="D586" i="4"/>
  <c r="E586" i="4"/>
  <c r="F586" i="4"/>
  <c r="G586" i="4"/>
  <c r="H586" i="4"/>
  <c r="I586" i="4"/>
  <c r="J586" i="4"/>
  <c r="K586" i="4"/>
  <c r="L586" i="4"/>
  <c r="C587" i="4"/>
  <c r="D587" i="4"/>
  <c r="E587" i="4"/>
  <c r="F587" i="4"/>
  <c r="G587" i="4"/>
  <c r="H587" i="4"/>
  <c r="I587" i="4"/>
  <c r="J587" i="4"/>
  <c r="K587" i="4"/>
  <c r="L587" i="4"/>
  <c r="C588" i="4"/>
  <c r="D588" i="4"/>
  <c r="E588" i="4"/>
  <c r="F588" i="4"/>
  <c r="G588" i="4"/>
  <c r="H588" i="4"/>
  <c r="I588" i="4"/>
  <c r="J588" i="4"/>
  <c r="K588" i="4"/>
  <c r="L588" i="4"/>
  <c r="C589" i="4"/>
  <c r="D589" i="4"/>
  <c r="E589" i="4"/>
  <c r="F589" i="4"/>
  <c r="G589" i="4"/>
  <c r="H589" i="4"/>
  <c r="I589" i="4"/>
  <c r="J589" i="4"/>
  <c r="K589" i="4"/>
  <c r="L589" i="4"/>
  <c r="C590" i="4"/>
  <c r="D590" i="4"/>
  <c r="E590" i="4"/>
  <c r="F590" i="4"/>
  <c r="G590" i="4"/>
  <c r="H590" i="4"/>
  <c r="I590" i="4"/>
  <c r="J590" i="4"/>
  <c r="K590" i="4"/>
  <c r="L590" i="4"/>
  <c r="C591" i="4"/>
  <c r="D591" i="4"/>
  <c r="E591" i="4"/>
  <c r="F591" i="4"/>
  <c r="G591" i="4"/>
  <c r="H591" i="4"/>
  <c r="I591" i="4"/>
  <c r="J591" i="4"/>
  <c r="K591" i="4"/>
  <c r="L591" i="4"/>
  <c r="C592" i="4"/>
  <c r="D592" i="4"/>
  <c r="E592" i="4"/>
  <c r="F592" i="4"/>
  <c r="G592" i="4"/>
  <c r="H592" i="4"/>
  <c r="I592" i="4"/>
  <c r="J592" i="4"/>
  <c r="K592" i="4"/>
  <c r="L592" i="4"/>
  <c r="C593" i="4"/>
  <c r="D593" i="4"/>
  <c r="E593" i="4"/>
  <c r="F593" i="4"/>
  <c r="G593" i="4"/>
  <c r="H593" i="4"/>
  <c r="I593" i="4"/>
  <c r="J593" i="4"/>
  <c r="K593" i="4"/>
  <c r="L593" i="4"/>
  <c r="C594" i="4"/>
  <c r="D594" i="4"/>
  <c r="E594" i="4"/>
  <c r="F594" i="4"/>
  <c r="G594" i="4"/>
  <c r="H594" i="4"/>
  <c r="I594" i="4"/>
  <c r="J594" i="4"/>
  <c r="K594" i="4"/>
  <c r="L594" i="4"/>
  <c r="C595" i="4"/>
  <c r="D595" i="4"/>
  <c r="E595" i="4"/>
  <c r="F595" i="4"/>
  <c r="G595" i="4"/>
  <c r="H595" i="4"/>
  <c r="I595" i="4"/>
  <c r="J595" i="4"/>
  <c r="K595" i="4"/>
  <c r="L595" i="4"/>
  <c r="C596" i="4"/>
  <c r="D596" i="4"/>
  <c r="E596" i="4"/>
  <c r="F596" i="4"/>
  <c r="G596" i="4"/>
  <c r="H596" i="4"/>
  <c r="I596" i="4"/>
  <c r="J596" i="4"/>
  <c r="K596" i="4"/>
  <c r="L596" i="4"/>
  <c r="C597" i="4"/>
  <c r="D597" i="4"/>
  <c r="E597" i="4"/>
  <c r="F597" i="4"/>
  <c r="G597" i="4"/>
  <c r="H597" i="4"/>
  <c r="I597" i="4"/>
  <c r="J597" i="4"/>
  <c r="K597" i="4"/>
  <c r="L597" i="4"/>
  <c r="C598" i="4"/>
  <c r="D598" i="4"/>
  <c r="E598" i="4"/>
  <c r="F598" i="4"/>
  <c r="G598" i="4"/>
  <c r="H598" i="4"/>
  <c r="I598" i="4"/>
  <c r="J598" i="4"/>
  <c r="K598" i="4"/>
  <c r="L598" i="4"/>
  <c r="C599" i="4"/>
  <c r="D599" i="4"/>
  <c r="E599" i="4"/>
  <c r="F599" i="4"/>
  <c r="G599" i="4"/>
  <c r="H599" i="4"/>
  <c r="I599" i="4"/>
  <c r="J599" i="4"/>
  <c r="K599" i="4"/>
  <c r="L599" i="4"/>
  <c r="C600" i="4"/>
  <c r="D600" i="4"/>
  <c r="E600" i="4"/>
  <c r="F600" i="4"/>
  <c r="G600" i="4"/>
  <c r="H600" i="4"/>
  <c r="I600" i="4"/>
  <c r="J600" i="4"/>
  <c r="K600" i="4"/>
  <c r="L600" i="4"/>
  <c r="C601" i="4"/>
  <c r="D601" i="4"/>
  <c r="E601" i="4"/>
  <c r="F601" i="4"/>
  <c r="G601" i="4"/>
  <c r="H601" i="4"/>
  <c r="I601" i="4"/>
  <c r="J601" i="4"/>
  <c r="K601" i="4"/>
  <c r="L601" i="4"/>
  <c r="C602" i="4"/>
  <c r="D602" i="4"/>
  <c r="E602" i="4"/>
  <c r="F602" i="4"/>
  <c r="G602" i="4"/>
  <c r="H602" i="4"/>
  <c r="I602" i="4"/>
  <c r="J602" i="4"/>
  <c r="K602" i="4"/>
  <c r="L602" i="4"/>
  <c r="C603" i="4"/>
  <c r="D603" i="4"/>
  <c r="E603" i="4"/>
  <c r="F603" i="4"/>
  <c r="G603" i="4"/>
  <c r="H603" i="4"/>
  <c r="I603" i="4"/>
  <c r="J603" i="4"/>
  <c r="K603" i="4"/>
  <c r="L603" i="4"/>
  <c r="C604" i="4"/>
  <c r="D604" i="4"/>
  <c r="E604" i="4"/>
  <c r="F604" i="4"/>
  <c r="G604" i="4"/>
  <c r="H604" i="4"/>
  <c r="I604" i="4"/>
  <c r="J604" i="4"/>
  <c r="K604" i="4"/>
  <c r="L604" i="4"/>
  <c r="C605" i="4"/>
  <c r="D605" i="4"/>
  <c r="E605" i="4"/>
  <c r="F605" i="4"/>
  <c r="G605" i="4"/>
  <c r="I605" i="4"/>
  <c r="J605" i="4"/>
  <c r="K605" i="4"/>
  <c r="C606" i="4"/>
  <c r="D606" i="4"/>
  <c r="E606" i="4"/>
  <c r="F606" i="4"/>
  <c r="G606" i="4"/>
  <c r="H606" i="4"/>
  <c r="I606" i="4"/>
  <c r="J606" i="4"/>
  <c r="K606" i="4"/>
  <c r="L606" i="4"/>
  <c r="C607" i="4"/>
  <c r="D607" i="4"/>
  <c r="E607" i="4"/>
  <c r="F607" i="4"/>
  <c r="G607" i="4"/>
  <c r="H607" i="4"/>
  <c r="I607" i="4"/>
  <c r="J607" i="4"/>
  <c r="K607" i="4"/>
  <c r="L607" i="4"/>
  <c r="C608" i="4"/>
  <c r="D608" i="4"/>
  <c r="E608" i="4"/>
  <c r="F608" i="4"/>
  <c r="G608" i="4"/>
  <c r="H608" i="4"/>
  <c r="I608" i="4"/>
  <c r="J608" i="4"/>
  <c r="K608" i="4"/>
  <c r="L608" i="4"/>
  <c r="C609" i="4"/>
  <c r="D609" i="4"/>
  <c r="E609" i="4"/>
  <c r="F609" i="4"/>
  <c r="G609" i="4"/>
  <c r="H609" i="4"/>
  <c r="I609" i="4"/>
  <c r="J609" i="4"/>
  <c r="K609" i="4"/>
  <c r="L609" i="4"/>
  <c r="C610" i="4"/>
  <c r="D610" i="4"/>
  <c r="E610" i="4"/>
  <c r="F610" i="4"/>
  <c r="G610" i="4"/>
  <c r="H610" i="4"/>
  <c r="I610" i="4"/>
  <c r="J610" i="4"/>
  <c r="K610" i="4"/>
  <c r="L610" i="4"/>
  <c r="C611" i="4"/>
  <c r="D611" i="4"/>
  <c r="E611" i="4"/>
  <c r="F611" i="4"/>
  <c r="G611" i="4"/>
  <c r="H611" i="4"/>
  <c r="I611" i="4"/>
  <c r="J611" i="4"/>
  <c r="K611" i="4"/>
  <c r="L611" i="4"/>
  <c r="C612" i="4"/>
  <c r="D612" i="4"/>
  <c r="E612" i="4"/>
  <c r="F612" i="4"/>
  <c r="G612" i="4"/>
  <c r="H612" i="4"/>
  <c r="I612" i="4"/>
  <c r="J612" i="4"/>
  <c r="K612" i="4"/>
  <c r="L612" i="4"/>
  <c r="C613" i="4"/>
  <c r="D613" i="4"/>
  <c r="E613" i="4"/>
  <c r="F613" i="4"/>
  <c r="G613" i="4"/>
  <c r="H613" i="4"/>
  <c r="I613" i="4"/>
  <c r="J613" i="4"/>
  <c r="K613" i="4"/>
  <c r="L613" i="4"/>
  <c r="C614" i="4"/>
  <c r="D614" i="4"/>
  <c r="E614" i="4"/>
  <c r="F614" i="4"/>
  <c r="G614" i="4"/>
  <c r="H614" i="4"/>
  <c r="I614" i="4"/>
  <c r="J614" i="4"/>
  <c r="K614" i="4"/>
  <c r="L614" i="4"/>
  <c r="C615" i="4"/>
  <c r="D615" i="4"/>
  <c r="E615" i="4"/>
  <c r="F615" i="4"/>
  <c r="G615" i="4"/>
  <c r="H615" i="4"/>
  <c r="I615" i="4"/>
  <c r="J615" i="4"/>
  <c r="K615" i="4"/>
  <c r="L615" i="4"/>
  <c r="C616" i="4"/>
  <c r="D616" i="4"/>
  <c r="E616" i="4"/>
  <c r="F616" i="4"/>
  <c r="G616" i="4"/>
  <c r="H616" i="4"/>
  <c r="I616" i="4"/>
  <c r="J616" i="4"/>
  <c r="K616" i="4"/>
  <c r="L616" i="4"/>
  <c r="C617" i="4"/>
  <c r="D617" i="4"/>
  <c r="E617" i="4"/>
  <c r="F617" i="4"/>
  <c r="G617" i="4"/>
  <c r="H617" i="4"/>
  <c r="I617" i="4"/>
  <c r="J617" i="4"/>
  <c r="K617" i="4"/>
  <c r="L617" i="4"/>
  <c r="C618" i="4"/>
  <c r="D618" i="4"/>
  <c r="E618" i="4"/>
  <c r="F618" i="4"/>
  <c r="G618" i="4"/>
  <c r="H618" i="4"/>
  <c r="I618" i="4"/>
  <c r="J618" i="4"/>
  <c r="K618" i="4"/>
  <c r="L618" i="4"/>
  <c r="C619" i="4"/>
  <c r="D619" i="4"/>
  <c r="E619" i="4"/>
  <c r="F619" i="4"/>
  <c r="G619" i="4"/>
  <c r="H619" i="4"/>
  <c r="I619" i="4"/>
  <c r="J619" i="4"/>
  <c r="K619" i="4"/>
  <c r="L619" i="4"/>
  <c r="C620" i="4"/>
  <c r="D620" i="4"/>
  <c r="E620" i="4"/>
  <c r="F620" i="4"/>
  <c r="G620" i="4"/>
  <c r="H620" i="4"/>
  <c r="I620" i="4"/>
  <c r="J620" i="4"/>
  <c r="K620" i="4"/>
  <c r="L620" i="4"/>
  <c r="C621" i="4"/>
  <c r="D621" i="4"/>
  <c r="E621" i="4"/>
  <c r="F621" i="4"/>
  <c r="G621" i="4"/>
  <c r="H621" i="4"/>
  <c r="I621" i="4"/>
  <c r="J621" i="4"/>
  <c r="K621" i="4"/>
  <c r="L621" i="4"/>
  <c r="C622" i="4"/>
  <c r="D622" i="4"/>
  <c r="E622" i="4"/>
  <c r="F622" i="4"/>
  <c r="G622" i="4"/>
  <c r="H622" i="4"/>
  <c r="I622" i="4"/>
  <c r="J622" i="4"/>
  <c r="K622" i="4"/>
  <c r="L622" i="4"/>
  <c r="C623" i="4"/>
  <c r="D623" i="4"/>
  <c r="E623" i="4"/>
  <c r="F623" i="4"/>
  <c r="G623" i="4"/>
  <c r="H623" i="4"/>
  <c r="I623" i="4"/>
  <c r="J623" i="4"/>
  <c r="K623" i="4"/>
  <c r="L623" i="4"/>
  <c r="C624" i="4"/>
  <c r="D624" i="4"/>
  <c r="E624" i="4"/>
  <c r="F624" i="4"/>
  <c r="G624" i="4"/>
  <c r="H624" i="4"/>
  <c r="I624" i="4"/>
  <c r="J624" i="4"/>
  <c r="K624" i="4"/>
  <c r="L624" i="4"/>
  <c r="C625" i="4"/>
  <c r="D625" i="4"/>
  <c r="E625" i="4"/>
  <c r="F625" i="4"/>
  <c r="G625" i="4"/>
  <c r="H625" i="4"/>
  <c r="I625" i="4"/>
  <c r="J625" i="4"/>
  <c r="K625" i="4"/>
  <c r="L625" i="4"/>
  <c r="C626" i="4"/>
  <c r="D626" i="4"/>
  <c r="E626" i="4"/>
  <c r="F626" i="4"/>
  <c r="G626" i="4"/>
  <c r="H626" i="4"/>
  <c r="I626" i="4"/>
  <c r="J626" i="4"/>
  <c r="K626" i="4"/>
  <c r="L626" i="4"/>
  <c r="C627" i="4"/>
  <c r="D627" i="4"/>
  <c r="E627" i="4"/>
  <c r="F627" i="4"/>
  <c r="G627" i="4"/>
  <c r="H627" i="4"/>
  <c r="I627" i="4"/>
  <c r="J627" i="4"/>
  <c r="K627" i="4"/>
  <c r="L627" i="4"/>
  <c r="C628" i="4"/>
  <c r="D628" i="4"/>
  <c r="E628" i="4"/>
  <c r="F628" i="4"/>
  <c r="G628" i="4"/>
  <c r="H628" i="4"/>
  <c r="I628" i="4"/>
  <c r="J628" i="4"/>
  <c r="K628" i="4"/>
  <c r="L628" i="4"/>
  <c r="C629" i="4"/>
  <c r="D629" i="4"/>
  <c r="E629" i="4"/>
  <c r="F629" i="4"/>
  <c r="G629" i="4"/>
  <c r="H629" i="4"/>
  <c r="I629" i="4"/>
  <c r="J629" i="4"/>
  <c r="K629" i="4"/>
  <c r="L629" i="4"/>
  <c r="C630" i="4"/>
  <c r="D630" i="4"/>
  <c r="E630" i="4"/>
  <c r="F630" i="4"/>
  <c r="G630" i="4"/>
  <c r="H630" i="4"/>
  <c r="I630" i="4"/>
  <c r="J630" i="4"/>
  <c r="K630" i="4"/>
  <c r="L630" i="4"/>
  <c r="C631" i="4"/>
  <c r="D631" i="4"/>
  <c r="E631" i="4"/>
  <c r="F631" i="4"/>
  <c r="G631" i="4"/>
  <c r="H631" i="4"/>
  <c r="I631" i="4"/>
  <c r="J631" i="4"/>
  <c r="K631" i="4"/>
  <c r="L631" i="4"/>
  <c r="C632" i="4"/>
  <c r="D632" i="4"/>
  <c r="E632" i="4"/>
  <c r="F632" i="4"/>
  <c r="G632" i="4"/>
  <c r="H632" i="4"/>
  <c r="I632" i="4"/>
  <c r="J632" i="4"/>
  <c r="K632" i="4"/>
  <c r="L632" i="4"/>
  <c r="C633" i="4"/>
  <c r="D633" i="4"/>
  <c r="E633" i="4"/>
  <c r="F633" i="4"/>
  <c r="G633" i="4"/>
  <c r="H633" i="4"/>
  <c r="I633" i="4"/>
  <c r="J633" i="4"/>
  <c r="K633" i="4"/>
  <c r="L633" i="4"/>
  <c r="C634" i="4"/>
  <c r="D634" i="4"/>
  <c r="E634" i="4"/>
  <c r="F634" i="4"/>
  <c r="G634" i="4"/>
  <c r="H634" i="4"/>
  <c r="I634" i="4"/>
  <c r="J634" i="4"/>
  <c r="K634" i="4"/>
  <c r="L634" i="4"/>
  <c r="C635" i="4"/>
  <c r="D635" i="4"/>
  <c r="E635" i="4"/>
  <c r="F635" i="4"/>
  <c r="G635" i="4"/>
  <c r="H635" i="4"/>
  <c r="I635" i="4"/>
  <c r="J635" i="4"/>
  <c r="K635" i="4"/>
  <c r="L635" i="4"/>
  <c r="C636" i="4"/>
  <c r="D636" i="4"/>
  <c r="E636" i="4"/>
  <c r="F636" i="4"/>
  <c r="G636" i="4"/>
  <c r="H636" i="4"/>
  <c r="I636" i="4"/>
  <c r="J636" i="4"/>
  <c r="K636" i="4"/>
  <c r="L636" i="4"/>
  <c r="C637" i="4"/>
  <c r="D637" i="4"/>
  <c r="E637" i="4"/>
  <c r="F637" i="4"/>
  <c r="G637" i="4"/>
  <c r="H637" i="4"/>
  <c r="I637" i="4"/>
  <c r="J637" i="4"/>
  <c r="K637" i="4"/>
  <c r="L637" i="4"/>
  <c r="C638" i="4"/>
  <c r="D638" i="4"/>
  <c r="E638" i="4"/>
  <c r="F638" i="4"/>
  <c r="G638" i="4"/>
  <c r="H638" i="4"/>
  <c r="I638" i="4"/>
  <c r="J638" i="4"/>
  <c r="K638" i="4"/>
  <c r="L638" i="4"/>
  <c r="C639" i="4"/>
  <c r="D639" i="4"/>
  <c r="E639" i="4"/>
  <c r="F639" i="4"/>
  <c r="G639" i="4"/>
  <c r="H639" i="4"/>
  <c r="I639" i="4"/>
  <c r="J639" i="4"/>
  <c r="K639" i="4"/>
  <c r="L639" i="4"/>
  <c r="C640" i="4"/>
  <c r="D640" i="4"/>
  <c r="E640" i="4"/>
  <c r="F640" i="4"/>
  <c r="G640" i="4"/>
  <c r="H640" i="4"/>
  <c r="I640" i="4"/>
  <c r="J640" i="4"/>
  <c r="K640" i="4"/>
  <c r="L640" i="4"/>
  <c r="C641" i="4"/>
  <c r="D641" i="4"/>
  <c r="E641" i="4"/>
  <c r="F641" i="4"/>
  <c r="G641" i="4"/>
  <c r="H641" i="4"/>
  <c r="I641" i="4"/>
  <c r="J641" i="4"/>
  <c r="K641" i="4"/>
  <c r="L641" i="4"/>
  <c r="C642" i="4"/>
  <c r="D642" i="4"/>
  <c r="E642" i="4"/>
  <c r="F642" i="4"/>
  <c r="G642" i="4"/>
  <c r="H642" i="4"/>
  <c r="I642" i="4"/>
  <c r="J642" i="4"/>
  <c r="K642" i="4"/>
  <c r="L642" i="4"/>
  <c r="C643" i="4"/>
  <c r="D643" i="4"/>
  <c r="E643" i="4"/>
  <c r="F643" i="4"/>
  <c r="G643" i="4"/>
  <c r="I643" i="4"/>
  <c r="J643" i="4"/>
  <c r="K643" i="4"/>
  <c r="C644" i="4"/>
  <c r="D644" i="4"/>
  <c r="E644" i="4"/>
  <c r="F644" i="4"/>
  <c r="G644" i="4"/>
  <c r="H644" i="4"/>
  <c r="I644" i="4"/>
  <c r="J644" i="4"/>
  <c r="K644" i="4"/>
  <c r="L644" i="4"/>
  <c r="C645" i="4"/>
  <c r="D645" i="4"/>
  <c r="E645" i="4"/>
  <c r="F645" i="4"/>
  <c r="G645" i="4"/>
  <c r="H645" i="4"/>
  <c r="I645" i="4"/>
  <c r="J645" i="4"/>
  <c r="K645" i="4"/>
  <c r="L645" i="4"/>
  <c r="C646" i="4"/>
  <c r="D646" i="4"/>
  <c r="E646" i="4"/>
  <c r="F646" i="4"/>
  <c r="G646" i="4"/>
  <c r="H646" i="4"/>
  <c r="I646" i="4"/>
  <c r="J646" i="4"/>
  <c r="K646" i="4"/>
  <c r="L646" i="4"/>
  <c r="C647" i="4"/>
  <c r="D647" i="4"/>
  <c r="E647" i="4"/>
  <c r="F647" i="4"/>
  <c r="G647" i="4"/>
  <c r="H647" i="4"/>
  <c r="I647" i="4"/>
  <c r="J647" i="4"/>
  <c r="K647" i="4"/>
  <c r="L647" i="4"/>
  <c r="C648" i="4"/>
  <c r="D648" i="4"/>
  <c r="E648" i="4"/>
  <c r="F648" i="4"/>
  <c r="G648" i="4"/>
  <c r="H648" i="4"/>
  <c r="I648" i="4"/>
  <c r="J648" i="4"/>
  <c r="K648" i="4"/>
  <c r="L648" i="4"/>
  <c r="C649" i="4"/>
  <c r="D649" i="4"/>
  <c r="E649" i="4"/>
  <c r="F649" i="4"/>
  <c r="G649" i="4"/>
  <c r="H649" i="4"/>
  <c r="I649" i="4"/>
  <c r="J649" i="4"/>
  <c r="K649" i="4"/>
  <c r="L649" i="4"/>
  <c r="C650" i="4"/>
  <c r="D650" i="4"/>
  <c r="E650" i="4"/>
  <c r="F650" i="4"/>
  <c r="G650" i="4"/>
  <c r="H650" i="4"/>
  <c r="I650" i="4"/>
  <c r="J650" i="4"/>
  <c r="K650" i="4"/>
  <c r="L650" i="4"/>
  <c r="C651" i="4"/>
  <c r="D651" i="4"/>
  <c r="E651" i="4"/>
  <c r="F651" i="4"/>
  <c r="G651" i="4"/>
  <c r="H651" i="4"/>
  <c r="I651" i="4"/>
  <c r="J651" i="4"/>
  <c r="K651" i="4"/>
  <c r="L651" i="4"/>
  <c r="C652" i="4"/>
  <c r="D652" i="4"/>
  <c r="E652" i="4"/>
  <c r="F652" i="4"/>
  <c r="G652" i="4"/>
  <c r="H652" i="4"/>
  <c r="I652" i="4"/>
  <c r="J652" i="4"/>
  <c r="K652" i="4"/>
  <c r="L652" i="4"/>
  <c r="C653" i="4"/>
  <c r="D653" i="4"/>
  <c r="E653" i="4"/>
  <c r="F653" i="4"/>
  <c r="G653" i="4"/>
  <c r="H653" i="4"/>
  <c r="I653" i="4"/>
  <c r="J653" i="4"/>
  <c r="K653" i="4"/>
  <c r="L653" i="4"/>
  <c r="C654" i="4"/>
  <c r="D654" i="4"/>
  <c r="E654" i="4"/>
  <c r="F654" i="4"/>
  <c r="G654" i="4"/>
  <c r="H654" i="4"/>
  <c r="I654" i="4"/>
  <c r="J654" i="4"/>
  <c r="K654" i="4"/>
  <c r="L654" i="4"/>
  <c r="C655" i="4"/>
  <c r="D655" i="4"/>
  <c r="E655" i="4"/>
  <c r="F655" i="4"/>
  <c r="G655" i="4"/>
  <c r="H655" i="4"/>
  <c r="I655" i="4"/>
  <c r="J655" i="4"/>
  <c r="K655" i="4"/>
  <c r="L655" i="4"/>
  <c r="C656" i="4"/>
  <c r="D656" i="4"/>
  <c r="E656" i="4"/>
  <c r="F656" i="4"/>
  <c r="G656" i="4"/>
  <c r="H656" i="4"/>
  <c r="I656" i="4"/>
  <c r="J656" i="4"/>
  <c r="K656" i="4"/>
  <c r="L656" i="4"/>
  <c r="C657" i="4"/>
  <c r="D657" i="4"/>
  <c r="E657" i="4"/>
  <c r="F657" i="4"/>
  <c r="G657" i="4"/>
  <c r="H657" i="4"/>
  <c r="I657" i="4"/>
  <c r="J657" i="4"/>
  <c r="K657" i="4"/>
  <c r="L657" i="4"/>
  <c r="C658" i="4"/>
  <c r="D658" i="4"/>
  <c r="E658" i="4"/>
  <c r="F658" i="4"/>
  <c r="G658" i="4"/>
  <c r="H658" i="4"/>
  <c r="I658" i="4"/>
  <c r="J658" i="4"/>
  <c r="K658" i="4"/>
  <c r="L658" i="4"/>
  <c r="C659" i="4"/>
  <c r="D659" i="4"/>
  <c r="E659" i="4"/>
  <c r="F659" i="4"/>
  <c r="G659" i="4"/>
  <c r="H659" i="4"/>
  <c r="I659" i="4"/>
  <c r="J659" i="4"/>
  <c r="K659" i="4"/>
  <c r="L659" i="4"/>
  <c r="C660" i="4"/>
  <c r="D660" i="4"/>
  <c r="E660" i="4"/>
  <c r="F660" i="4"/>
  <c r="G660" i="4"/>
  <c r="H660" i="4"/>
  <c r="I660" i="4"/>
  <c r="J660" i="4"/>
  <c r="K660" i="4"/>
  <c r="L660" i="4"/>
  <c r="C661" i="4"/>
  <c r="D661" i="4"/>
  <c r="E661" i="4"/>
  <c r="F661" i="4"/>
  <c r="G661" i="4"/>
  <c r="H661" i="4"/>
  <c r="I661" i="4"/>
  <c r="J661" i="4"/>
  <c r="K661" i="4"/>
  <c r="L661" i="4"/>
  <c r="C662" i="4"/>
  <c r="D662" i="4"/>
  <c r="E662" i="4"/>
  <c r="F662" i="4"/>
  <c r="G662" i="4"/>
  <c r="H662" i="4"/>
  <c r="I662" i="4"/>
  <c r="J662" i="4"/>
  <c r="K662" i="4"/>
  <c r="L662" i="4"/>
  <c r="C663" i="4"/>
  <c r="D663" i="4"/>
  <c r="E663" i="4"/>
  <c r="F663" i="4"/>
  <c r="G663" i="4"/>
  <c r="H663" i="4"/>
  <c r="I663" i="4"/>
  <c r="J663" i="4"/>
  <c r="K663" i="4"/>
  <c r="L663" i="4"/>
  <c r="C664" i="4"/>
  <c r="D664" i="4"/>
  <c r="E664" i="4"/>
  <c r="F664" i="4"/>
  <c r="G664" i="4"/>
  <c r="H664" i="4"/>
  <c r="I664" i="4"/>
  <c r="J664" i="4"/>
  <c r="K664" i="4"/>
  <c r="L664" i="4"/>
  <c r="C665" i="4"/>
  <c r="D665" i="4"/>
  <c r="E665" i="4"/>
  <c r="F665" i="4"/>
  <c r="G665" i="4"/>
  <c r="H665" i="4"/>
  <c r="I665" i="4"/>
  <c r="J665" i="4"/>
  <c r="K665" i="4"/>
  <c r="L665" i="4"/>
  <c r="C666" i="4"/>
  <c r="D666" i="4"/>
  <c r="E666" i="4"/>
  <c r="F666" i="4"/>
  <c r="G666" i="4"/>
  <c r="H666" i="4"/>
  <c r="I666" i="4"/>
  <c r="J666" i="4"/>
  <c r="K666" i="4"/>
  <c r="L666" i="4"/>
  <c r="C667" i="4"/>
  <c r="D667" i="4"/>
  <c r="E667" i="4"/>
  <c r="F667" i="4"/>
  <c r="G667" i="4"/>
  <c r="H667" i="4"/>
  <c r="I667" i="4"/>
  <c r="J667" i="4"/>
  <c r="K667" i="4"/>
  <c r="L667" i="4"/>
  <c r="C668" i="4"/>
  <c r="D668" i="4"/>
  <c r="E668" i="4"/>
  <c r="F668" i="4"/>
  <c r="G668" i="4"/>
  <c r="H668" i="4"/>
  <c r="I668" i="4"/>
  <c r="J668" i="4"/>
  <c r="K668" i="4"/>
  <c r="L668" i="4"/>
  <c r="C669" i="4"/>
  <c r="D669" i="4"/>
  <c r="E669" i="4"/>
  <c r="F669" i="4"/>
  <c r="G669" i="4"/>
  <c r="H669" i="4"/>
  <c r="I669" i="4"/>
  <c r="J669" i="4"/>
  <c r="K669" i="4"/>
  <c r="L669" i="4"/>
  <c r="C670" i="4"/>
  <c r="D670" i="4"/>
  <c r="E670" i="4"/>
  <c r="F670" i="4"/>
  <c r="G670" i="4"/>
  <c r="H670" i="4"/>
  <c r="I670" i="4"/>
  <c r="J670" i="4"/>
  <c r="K670" i="4"/>
  <c r="L670" i="4"/>
  <c r="C671" i="4"/>
  <c r="D671" i="4"/>
  <c r="E671" i="4"/>
  <c r="F671" i="4"/>
  <c r="G671" i="4"/>
  <c r="H671" i="4"/>
  <c r="I671" i="4"/>
  <c r="J671" i="4"/>
  <c r="K671" i="4"/>
  <c r="L671" i="4"/>
  <c r="C672" i="4"/>
  <c r="D672" i="4"/>
  <c r="E672" i="4"/>
  <c r="F672" i="4"/>
  <c r="G672" i="4"/>
  <c r="H672" i="4"/>
  <c r="I672" i="4"/>
  <c r="J672" i="4"/>
  <c r="K672" i="4"/>
  <c r="L672" i="4"/>
  <c r="C673" i="4"/>
  <c r="D673" i="4"/>
  <c r="E673" i="4"/>
  <c r="F673" i="4"/>
  <c r="G673" i="4"/>
  <c r="H673" i="4"/>
  <c r="I673" i="4"/>
  <c r="J673" i="4"/>
  <c r="K673" i="4"/>
  <c r="L673" i="4"/>
  <c r="C674" i="4"/>
  <c r="D674" i="4"/>
  <c r="E674" i="4"/>
  <c r="F674" i="4"/>
  <c r="G674" i="4"/>
  <c r="H674" i="4"/>
  <c r="I674" i="4"/>
  <c r="J674" i="4"/>
  <c r="K674" i="4"/>
  <c r="L674" i="4"/>
  <c r="C675" i="4"/>
  <c r="D675" i="4"/>
  <c r="E675" i="4"/>
  <c r="F675" i="4"/>
  <c r="G675" i="4"/>
  <c r="H675" i="4"/>
  <c r="I675" i="4"/>
  <c r="J675" i="4"/>
  <c r="K675" i="4"/>
  <c r="L675" i="4"/>
  <c r="C676" i="4"/>
  <c r="D676" i="4"/>
  <c r="E676" i="4"/>
  <c r="F676" i="4"/>
  <c r="G676" i="4"/>
  <c r="H676" i="4"/>
  <c r="I676" i="4"/>
  <c r="J676" i="4"/>
  <c r="K676" i="4"/>
  <c r="L676" i="4"/>
  <c r="C677" i="4"/>
  <c r="D677" i="4"/>
  <c r="E677" i="4"/>
  <c r="F677" i="4"/>
  <c r="G677" i="4"/>
  <c r="H677" i="4"/>
  <c r="I677" i="4"/>
  <c r="J677" i="4"/>
  <c r="K677" i="4"/>
  <c r="L677" i="4"/>
  <c r="C678" i="4"/>
  <c r="D678" i="4"/>
  <c r="E678" i="4"/>
  <c r="F678" i="4"/>
  <c r="G678" i="4"/>
  <c r="H678" i="4"/>
  <c r="I678" i="4"/>
  <c r="J678" i="4"/>
  <c r="K678" i="4"/>
  <c r="L678" i="4"/>
  <c r="C679" i="4"/>
  <c r="D679" i="4"/>
  <c r="E679" i="4"/>
  <c r="F679" i="4"/>
  <c r="G679" i="4"/>
  <c r="H679" i="4"/>
  <c r="I679" i="4"/>
  <c r="J679" i="4"/>
  <c r="K679" i="4"/>
  <c r="L679" i="4"/>
  <c r="C680" i="4"/>
  <c r="D680" i="4"/>
  <c r="E680" i="4"/>
  <c r="F680" i="4"/>
  <c r="G680" i="4"/>
  <c r="H680" i="4"/>
  <c r="I680" i="4"/>
  <c r="J680" i="4"/>
  <c r="K680" i="4"/>
  <c r="L680" i="4"/>
  <c r="C681" i="4"/>
  <c r="D681" i="4"/>
  <c r="E681" i="4"/>
  <c r="F681" i="4"/>
  <c r="G681" i="4"/>
  <c r="H681" i="4"/>
  <c r="I681" i="4"/>
  <c r="J681" i="4"/>
  <c r="K681" i="4"/>
  <c r="L681" i="4"/>
  <c r="C682" i="4"/>
  <c r="D682" i="4"/>
  <c r="E682" i="4"/>
  <c r="F682" i="4"/>
  <c r="G682" i="4"/>
  <c r="H682" i="4"/>
  <c r="I682" i="4"/>
  <c r="J682" i="4"/>
  <c r="K682" i="4"/>
  <c r="L682" i="4"/>
  <c r="C683" i="4"/>
  <c r="D683" i="4"/>
  <c r="E683" i="4"/>
  <c r="F683" i="4"/>
  <c r="G683" i="4"/>
  <c r="H683" i="4"/>
  <c r="I683" i="4"/>
  <c r="J683" i="4"/>
  <c r="K683" i="4"/>
  <c r="L683" i="4"/>
  <c r="C684" i="4"/>
  <c r="D684" i="4"/>
  <c r="E684" i="4"/>
  <c r="F684" i="4"/>
  <c r="G684" i="4"/>
  <c r="H684" i="4"/>
  <c r="I684" i="4"/>
  <c r="J684" i="4"/>
  <c r="K684" i="4"/>
  <c r="L684" i="4"/>
  <c r="C685" i="4"/>
  <c r="D685" i="4"/>
  <c r="E685" i="4"/>
  <c r="F685" i="4"/>
  <c r="G685" i="4"/>
  <c r="H685" i="4"/>
  <c r="I685" i="4"/>
  <c r="J685" i="4"/>
  <c r="K685" i="4"/>
  <c r="L685" i="4"/>
  <c r="C686" i="4"/>
  <c r="D686" i="4"/>
  <c r="E686" i="4"/>
  <c r="F686" i="4"/>
  <c r="G686" i="4"/>
  <c r="H686" i="4"/>
  <c r="I686" i="4"/>
  <c r="J686" i="4"/>
  <c r="K686" i="4"/>
  <c r="L686" i="4"/>
  <c r="C687" i="4"/>
  <c r="D687" i="4"/>
  <c r="E687" i="4"/>
  <c r="F687" i="4"/>
  <c r="G687" i="4"/>
  <c r="H687" i="4"/>
  <c r="I687" i="4"/>
  <c r="J687" i="4"/>
  <c r="K687" i="4"/>
  <c r="L687" i="4"/>
  <c r="C688" i="4"/>
  <c r="D688" i="4"/>
  <c r="E688" i="4"/>
  <c r="F688" i="4"/>
  <c r="G688" i="4"/>
  <c r="H688" i="4"/>
  <c r="I688" i="4"/>
  <c r="J688" i="4"/>
  <c r="K688" i="4"/>
  <c r="L688" i="4"/>
  <c r="C689" i="4"/>
  <c r="D689" i="4"/>
  <c r="E689" i="4"/>
  <c r="F689" i="4"/>
  <c r="G689" i="4"/>
  <c r="H689" i="4"/>
  <c r="I689" i="4"/>
  <c r="J689" i="4"/>
  <c r="K689" i="4"/>
  <c r="L689" i="4"/>
  <c r="C690" i="4"/>
  <c r="D690" i="4"/>
  <c r="E690" i="4"/>
  <c r="F690" i="4"/>
  <c r="G690" i="4"/>
  <c r="H690" i="4"/>
  <c r="I690" i="4"/>
  <c r="J690" i="4"/>
  <c r="K690" i="4"/>
  <c r="L690" i="4"/>
  <c r="C691" i="4"/>
  <c r="D691" i="4"/>
  <c r="E691" i="4"/>
  <c r="F691" i="4"/>
  <c r="G691" i="4"/>
  <c r="H691" i="4"/>
  <c r="I691" i="4"/>
  <c r="J691" i="4"/>
  <c r="K691" i="4"/>
  <c r="L691" i="4"/>
  <c r="C692" i="4"/>
  <c r="D692" i="4"/>
  <c r="E692" i="4"/>
  <c r="F692" i="4"/>
  <c r="G692" i="4"/>
  <c r="H692" i="4"/>
  <c r="I692" i="4"/>
  <c r="J692" i="4"/>
  <c r="K692" i="4"/>
  <c r="L692" i="4"/>
  <c r="C693" i="4"/>
  <c r="D693" i="4"/>
  <c r="E693" i="4"/>
  <c r="F693" i="4"/>
  <c r="G693" i="4"/>
  <c r="H693" i="4"/>
  <c r="I693" i="4"/>
  <c r="J693" i="4"/>
  <c r="K693" i="4"/>
  <c r="L693" i="4"/>
  <c r="C694" i="4"/>
  <c r="D694" i="4"/>
  <c r="E694" i="4"/>
  <c r="F694" i="4"/>
  <c r="G694" i="4"/>
  <c r="H694" i="4"/>
  <c r="I694" i="4"/>
  <c r="J694" i="4"/>
  <c r="K694" i="4"/>
  <c r="L694" i="4"/>
  <c r="C695" i="4"/>
  <c r="D695" i="4"/>
  <c r="E695" i="4"/>
  <c r="F695" i="4"/>
  <c r="G695" i="4"/>
  <c r="H695" i="4"/>
  <c r="I695" i="4"/>
  <c r="J695" i="4"/>
  <c r="K695" i="4"/>
  <c r="L695" i="4"/>
  <c r="C696" i="4"/>
  <c r="D696" i="4"/>
  <c r="E696" i="4"/>
  <c r="F696" i="4"/>
  <c r="G696" i="4"/>
  <c r="H696" i="4"/>
  <c r="I696" i="4"/>
  <c r="J696" i="4"/>
  <c r="K696" i="4"/>
  <c r="L696" i="4"/>
  <c r="C697" i="4"/>
  <c r="D697" i="4"/>
  <c r="E697" i="4"/>
  <c r="F697" i="4"/>
  <c r="G697" i="4"/>
  <c r="H697" i="4"/>
  <c r="I697" i="4"/>
  <c r="J697" i="4"/>
  <c r="K697" i="4"/>
  <c r="L697" i="4"/>
  <c r="C698" i="4"/>
  <c r="D698" i="4"/>
  <c r="E698" i="4"/>
  <c r="F698" i="4"/>
  <c r="G698" i="4"/>
  <c r="H698" i="4"/>
  <c r="I698" i="4"/>
  <c r="J698" i="4"/>
  <c r="K698" i="4"/>
  <c r="L698" i="4"/>
  <c r="C699" i="4"/>
  <c r="D699" i="4"/>
  <c r="E699" i="4"/>
  <c r="F699" i="4"/>
  <c r="G699" i="4"/>
  <c r="H699" i="4"/>
  <c r="I699" i="4"/>
  <c r="J699" i="4"/>
  <c r="K699" i="4"/>
  <c r="L699" i="4"/>
  <c r="C700" i="4"/>
  <c r="D700" i="4"/>
  <c r="E700" i="4"/>
  <c r="F700" i="4"/>
  <c r="G700" i="4"/>
  <c r="H700" i="4"/>
  <c r="I700" i="4"/>
  <c r="J700" i="4"/>
  <c r="K700" i="4"/>
  <c r="L700" i="4"/>
  <c r="C701" i="4"/>
  <c r="D701" i="4"/>
  <c r="E701" i="4"/>
  <c r="F701" i="4"/>
  <c r="G701" i="4"/>
  <c r="H701" i="4"/>
  <c r="I701" i="4"/>
  <c r="J701" i="4"/>
  <c r="K701" i="4"/>
  <c r="L701" i="4"/>
  <c r="C702" i="4"/>
  <c r="D702" i="4"/>
  <c r="E702" i="4"/>
  <c r="F702" i="4"/>
  <c r="G702" i="4"/>
  <c r="H702" i="4"/>
  <c r="I702" i="4"/>
  <c r="J702" i="4"/>
  <c r="K702" i="4"/>
  <c r="L702" i="4"/>
  <c r="C703" i="4"/>
  <c r="D703" i="4"/>
  <c r="E703" i="4"/>
  <c r="F703" i="4"/>
  <c r="G703" i="4"/>
  <c r="H703" i="4"/>
  <c r="I703" i="4"/>
  <c r="J703" i="4"/>
  <c r="K703" i="4"/>
  <c r="L703" i="4"/>
  <c r="C704" i="4"/>
  <c r="D704" i="4"/>
  <c r="E704" i="4"/>
  <c r="F704" i="4"/>
  <c r="G704" i="4"/>
  <c r="H704" i="4"/>
  <c r="I704" i="4"/>
  <c r="J704" i="4"/>
  <c r="K704" i="4"/>
  <c r="L704" i="4"/>
  <c r="C705" i="4"/>
  <c r="D705" i="4"/>
  <c r="E705" i="4"/>
  <c r="F705" i="4"/>
  <c r="G705" i="4"/>
  <c r="H705" i="4"/>
  <c r="I705" i="4"/>
  <c r="J705" i="4"/>
  <c r="K705" i="4"/>
  <c r="L705" i="4"/>
  <c r="C706" i="4"/>
  <c r="D706" i="4"/>
  <c r="E706" i="4"/>
  <c r="F706" i="4"/>
  <c r="G706" i="4"/>
  <c r="H706" i="4"/>
  <c r="I706" i="4"/>
  <c r="J706" i="4"/>
  <c r="K706" i="4"/>
  <c r="L706" i="4"/>
  <c r="C707" i="4"/>
  <c r="D707" i="4"/>
  <c r="E707" i="4"/>
  <c r="F707" i="4"/>
  <c r="G707" i="4"/>
  <c r="H707" i="4"/>
  <c r="I707" i="4"/>
  <c r="J707" i="4"/>
  <c r="K707" i="4"/>
  <c r="L707" i="4"/>
  <c r="C745" i="4"/>
  <c r="D745" i="4"/>
  <c r="E745" i="4"/>
  <c r="F745" i="4"/>
  <c r="G745" i="4"/>
  <c r="H745" i="4"/>
  <c r="I745" i="4"/>
  <c r="J745" i="4"/>
  <c r="K745" i="4"/>
  <c r="L745" i="4"/>
  <c r="C746" i="4"/>
  <c r="D746" i="4"/>
  <c r="E746" i="4"/>
  <c r="F746" i="4"/>
  <c r="G746" i="4"/>
  <c r="H746" i="4"/>
  <c r="I746" i="4"/>
  <c r="J746" i="4"/>
  <c r="K746" i="4"/>
  <c r="L746" i="4"/>
  <c r="C747" i="4"/>
  <c r="D747" i="4"/>
  <c r="E747" i="4"/>
  <c r="F747" i="4"/>
  <c r="G747" i="4"/>
  <c r="H747" i="4"/>
  <c r="I747" i="4"/>
  <c r="J747" i="4"/>
  <c r="K747" i="4"/>
  <c r="L747" i="4"/>
  <c r="C748" i="4"/>
  <c r="D748" i="4"/>
  <c r="E748" i="4"/>
  <c r="F748" i="4"/>
  <c r="G748" i="4"/>
  <c r="H748" i="4"/>
  <c r="I748" i="4"/>
  <c r="J748" i="4"/>
  <c r="K748" i="4"/>
  <c r="L748" i="4"/>
  <c r="C749" i="4"/>
  <c r="D749" i="4"/>
  <c r="E749" i="4"/>
  <c r="F749" i="4"/>
  <c r="G749" i="4"/>
  <c r="H749" i="4"/>
  <c r="I749" i="4"/>
  <c r="J749" i="4"/>
  <c r="K749" i="4"/>
  <c r="L749" i="4"/>
  <c r="C750" i="4"/>
  <c r="D750" i="4"/>
  <c r="E750" i="4"/>
  <c r="F750" i="4"/>
  <c r="G750" i="4"/>
  <c r="H750" i="4"/>
  <c r="I750" i="4"/>
  <c r="J750" i="4"/>
  <c r="K750" i="4"/>
  <c r="L750" i="4"/>
  <c r="C751" i="4"/>
  <c r="D751" i="4"/>
  <c r="E751" i="4"/>
  <c r="F751" i="4"/>
  <c r="G751" i="4"/>
  <c r="H751" i="4"/>
  <c r="I751" i="4"/>
  <c r="J751" i="4"/>
  <c r="K751" i="4"/>
  <c r="L751" i="4"/>
  <c r="C752" i="4"/>
  <c r="D752" i="4"/>
  <c r="E752" i="4"/>
  <c r="F752" i="4"/>
  <c r="G752" i="4"/>
  <c r="H752" i="4"/>
  <c r="I752" i="4"/>
  <c r="J752" i="4"/>
  <c r="K752" i="4"/>
  <c r="L752" i="4"/>
  <c r="C753" i="4"/>
  <c r="D753" i="4"/>
  <c r="E753" i="4"/>
  <c r="F753" i="4"/>
  <c r="G753" i="4"/>
  <c r="H753" i="4"/>
  <c r="I753" i="4"/>
  <c r="J753" i="4"/>
  <c r="K753" i="4"/>
  <c r="L753" i="4"/>
  <c r="C754" i="4"/>
  <c r="D754" i="4"/>
  <c r="E754" i="4"/>
  <c r="F754" i="4"/>
  <c r="G754" i="4"/>
  <c r="H754" i="4"/>
  <c r="I754" i="4"/>
  <c r="J754" i="4"/>
  <c r="K754" i="4"/>
  <c r="L754" i="4"/>
  <c r="C755" i="4"/>
  <c r="D755" i="4"/>
  <c r="E755" i="4"/>
  <c r="F755" i="4"/>
  <c r="G755" i="4"/>
  <c r="H755" i="4"/>
  <c r="I755" i="4"/>
  <c r="J755" i="4"/>
  <c r="K755" i="4"/>
  <c r="L755" i="4"/>
  <c r="C756" i="4"/>
  <c r="D756" i="4"/>
  <c r="E756" i="4"/>
  <c r="F756" i="4"/>
  <c r="G756" i="4"/>
  <c r="H756" i="4"/>
  <c r="I756" i="4"/>
  <c r="J756" i="4"/>
  <c r="K756" i="4"/>
  <c r="L756" i="4"/>
  <c r="C757" i="4"/>
  <c r="D757" i="4"/>
  <c r="E757" i="4"/>
  <c r="F757" i="4"/>
  <c r="G757" i="4"/>
  <c r="H757" i="4"/>
  <c r="I757" i="4"/>
  <c r="J757" i="4"/>
  <c r="K757" i="4"/>
  <c r="L757" i="4"/>
  <c r="C758" i="4"/>
  <c r="D758" i="4"/>
  <c r="E758" i="4"/>
  <c r="F758" i="4"/>
  <c r="G758" i="4"/>
  <c r="H758" i="4"/>
  <c r="I758" i="4"/>
  <c r="J758" i="4"/>
  <c r="K758" i="4"/>
  <c r="L758" i="4"/>
  <c r="C759" i="4"/>
  <c r="D759" i="4"/>
  <c r="E759" i="4"/>
  <c r="F759" i="4"/>
  <c r="G759" i="4"/>
  <c r="H759" i="4"/>
  <c r="I759" i="4"/>
  <c r="J759" i="4"/>
  <c r="K759" i="4"/>
  <c r="L759" i="4"/>
  <c r="C760" i="4"/>
  <c r="D760" i="4"/>
  <c r="E760" i="4"/>
  <c r="F760" i="4"/>
  <c r="G760" i="4"/>
  <c r="H760" i="4"/>
  <c r="I760" i="4"/>
  <c r="J760" i="4"/>
  <c r="K760" i="4"/>
  <c r="L760" i="4"/>
  <c r="C761" i="4"/>
  <c r="D761" i="4"/>
  <c r="E761" i="4"/>
  <c r="F761" i="4"/>
  <c r="G761" i="4"/>
  <c r="H761" i="4"/>
  <c r="I761" i="4"/>
  <c r="J761" i="4"/>
  <c r="K761" i="4"/>
  <c r="L761" i="4"/>
  <c r="C762" i="4"/>
  <c r="D762" i="4"/>
  <c r="E762" i="4"/>
  <c r="F762" i="4"/>
  <c r="G762" i="4"/>
  <c r="H762" i="4"/>
  <c r="I762" i="4"/>
  <c r="J762" i="4"/>
  <c r="K762" i="4"/>
  <c r="L762" i="4"/>
  <c r="C763" i="4"/>
  <c r="D763" i="4"/>
  <c r="E763" i="4"/>
  <c r="F763" i="4"/>
  <c r="G763" i="4"/>
  <c r="H763" i="4"/>
  <c r="I763" i="4"/>
  <c r="J763" i="4"/>
  <c r="K763" i="4"/>
  <c r="L763" i="4"/>
  <c r="C764" i="4"/>
  <c r="D764" i="4"/>
  <c r="E764" i="4"/>
  <c r="F764" i="4"/>
  <c r="G764" i="4"/>
  <c r="H764" i="4"/>
  <c r="I764" i="4"/>
  <c r="J764" i="4"/>
  <c r="K764" i="4"/>
  <c r="L764" i="4"/>
  <c r="C765" i="4"/>
  <c r="D765" i="4"/>
  <c r="E765" i="4"/>
  <c r="F765" i="4"/>
  <c r="G765" i="4"/>
  <c r="H765" i="4"/>
  <c r="I765" i="4"/>
  <c r="J765" i="4"/>
  <c r="K765" i="4"/>
  <c r="L765" i="4"/>
  <c r="C766" i="4"/>
  <c r="D766" i="4"/>
  <c r="E766" i="4"/>
  <c r="F766" i="4"/>
  <c r="G766" i="4"/>
  <c r="H766" i="4"/>
  <c r="I766" i="4"/>
  <c r="J766" i="4"/>
  <c r="K766" i="4"/>
  <c r="L766" i="4"/>
  <c r="C767" i="4"/>
  <c r="D767" i="4"/>
  <c r="E767" i="4"/>
  <c r="F767" i="4"/>
  <c r="G767" i="4"/>
  <c r="H767" i="4"/>
  <c r="I767" i="4"/>
  <c r="J767" i="4"/>
  <c r="K767" i="4"/>
  <c r="L767" i="4"/>
  <c r="C768" i="4"/>
  <c r="D768" i="4"/>
  <c r="E768" i="4"/>
  <c r="F768" i="4"/>
  <c r="G768" i="4"/>
  <c r="H768" i="4"/>
  <c r="I768" i="4"/>
  <c r="J768" i="4"/>
  <c r="K768" i="4"/>
  <c r="L768" i="4"/>
  <c r="C769" i="4"/>
  <c r="D769" i="4"/>
  <c r="E769" i="4"/>
  <c r="F769" i="4"/>
  <c r="G769" i="4"/>
  <c r="H769" i="4"/>
  <c r="I769" i="4"/>
  <c r="J769" i="4"/>
  <c r="K769" i="4"/>
  <c r="L769" i="4"/>
  <c r="C770" i="4"/>
  <c r="D770" i="4"/>
  <c r="E770" i="4"/>
  <c r="F770" i="4"/>
  <c r="G770" i="4"/>
  <c r="H770" i="4"/>
  <c r="I770" i="4"/>
  <c r="J770" i="4"/>
  <c r="K770" i="4"/>
  <c r="L770" i="4"/>
  <c r="C771" i="4"/>
  <c r="D771" i="4"/>
  <c r="E771" i="4"/>
  <c r="F771" i="4"/>
  <c r="G771" i="4"/>
  <c r="H771" i="4"/>
  <c r="I771" i="4"/>
  <c r="J771" i="4"/>
  <c r="K771" i="4"/>
  <c r="L771" i="4"/>
  <c r="C772" i="4"/>
  <c r="D772" i="4"/>
  <c r="E772" i="4"/>
  <c r="F772" i="4"/>
  <c r="G772" i="4"/>
  <c r="H772" i="4"/>
  <c r="I772" i="4"/>
  <c r="J772" i="4"/>
  <c r="K772" i="4"/>
  <c r="L772" i="4"/>
  <c r="C773" i="4"/>
  <c r="D773" i="4"/>
  <c r="E773" i="4"/>
  <c r="F773" i="4"/>
  <c r="G773" i="4"/>
  <c r="H773" i="4"/>
  <c r="I773" i="4"/>
  <c r="J773" i="4"/>
  <c r="K773" i="4"/>
  <c r="L773" i="4"/>
  <c r="C774" i="4"/>
  <c r="D774" i="4"/>
  <c r="E774" i="4"/>
  <c r="F774" i="4"/>
  <c r="G774" i="4"/>
  <c r="H774" i="4"/>
  <c r="I774" i="4"/>
  <c r="J774" i="4"/>
  <c r="K774" i="4"/>
  <c r="L774" i="4"/>
  <c r="C775" i="4"/>
  <c r="D775" i="4"/>
  <c r="E775" i="4"/>
  <c r="F775" i="4"/>
  <c r="G775" i="4"/>
  <c r="H775" i="4"/>
  <c r="I775" i="4"/>
  <c r="J775" i="4"/>
  <c r="K775" i="4"/>
  <c r="L775" i="4"/>
  <c r="C776" i="4"/>
  <c r="D776" i="4"/>
  <c r="E776" i="4"/>
  <c r="F776" i="4"/>
  <c r="G776" i="4"/>
  <c r="H776" i="4"/>
  <c r="I776" i="4"/>
  <c r="J776" i="4"/>
  <c r="K776" i="4"/>
  <c r="L776" i="4"/>
  <c r="C777" i="4"/>
  <c r="D777" i="4"/>
  <c r="E777" i="4"/>
  <c r="F777" i="4"/>
  <c r="G777" i="4"/>
  <c r="H777" i="4"/>
  <c r="I777" i="4"/>
  <c r="J777" i="4"/>
  <c r="K777" i="4"/>
  <c r="L777" i="4"/>
  <c r="C778" i="4"/>
  <c r="D778" i="4"/>
  <c r="E778" i="4"/>
  <c r="F778" i="4"/>
  <c r="G778" i="4"/>
  <c r="H778" i="4"/>
  <c r="I778" i="4"/>
  <c r="J778" i="4"/>
  <c r="K778" i="4"/>
  <c r="L778" i="4"/>
  <c r="C779" i="4"/>
  <c r="D779" i="4"/>
  <c r="E779" i="4"/>
  <c r="F779" i="4"/>
  <c r="G779" i="4"/>
  <c r="H779" i="4"/>
  <c r="I779" i="4"/>
  <c r="J779" i="4"/>
  <c r="K779" i="4"/>
  <c r="L779" i="4"/>
  <c r="C780" i="4"/>
  <c r="D780" i="4"/>
  <c r="E780" i="4"/>
  <c r="F780" i="4"/>
  <c r="G780" i="4"/>
  <c r="H780" i="4"/>
  <c r="I780" i="4"/>
  <c r="J780" i="4"/>
  <c r="K780" i="4"/>
  <c r="L780" i="4"/>
  <c r="C781" i="4"/>
  <c r="D781" i="4"/>
  <c r="E781" i="4"/>
  <c r="F781" i="4"/>
  <c r="G781" i="4"/>
  <c r="H781" i="4"/>
  <c r="I781" i="4"/>
  <c r="J781" i="4"/>
  <c r="K781" i="4"/>
  <c r="L781" i="4"/>
  <c r="C782" i="4"/>
  <c r="D782" i="4"/>
  <c r="E782" i="4"/>
  <c r="F782" i="4"/>
  <c r="G782" i="4"/>
  <c r="H782" i="4"/>
  <c r="I782" i="4"/>
  <c r="J782" i="4"/>
  <c r="K782" i="4"/>
  <c r="L782" i="4"/>
  <c r="C783" i="4"/>
  <c r="D783" i="4"/>
  <c r="E783" i="4"/>
  <c r="F783" i="4"/>
  <c r="G783" i="4"/>
  <c r="H783" i="4"/>
  <c r="I783" i="4"/>
  <c r="J783" i="4"/>
  <c r="K783" i="4"/>
  <c r="L783" i="4"/>
  <c r="C784" i="4"/>
  <c r="D784" i="4"/>
  <c r="E784" i="4"/>
  <c r="F784" i="4"/>
  <c r="G784" i="4"/>
  <c r="H784" i="4"/>
  <c r="I784" i="4"/>
  <c r="J784" i="4"/>
  <c r="K784" i="4"/>
  <c r="L784" i="4"/>
  <c r="C785" i="4"/>
  <c r="D785" i="4"/>
  <c r="E785" i="4"/>
  <c r="F785" i="4"/>
  <c r="G785" i="4"/>
  <c r="H785" i="4"/>
  <c r="I785" i="4"/>
  <c r="J785" i="4"/>
  <c r="K785" i="4"/>
  <c r="L785" i="4"/>
  <c r="C786" i="4"/>
  <c r="D786" i="4"/>
  <c r="E786" i="4"/>
  <c r="F786" i="4"/>
  <c r="G786" i="4"/>
  <c r="H786" i="4"/>
  <c r="I786" i="4"/>
  <c r="J786" i="4"/>
  <c r="K786" i="4"/>
  <c r="L786" i="4"/>
  <c r="C787" i="4"/>
  <c r="D787" i="4"/>
  <c r="E787" i="4"/>
  <c r="F787" i="4"/>
  <c r="G787" i="4"/>
  <c r="H787" i="4"/>
  <c r="I787" i="4"/>
  <c r="J787" i="4"/>
  <c r="K787" i="4"/>
  <c r="L787" i="4"/>
  <c r="C788" i="4"/>
  <c r="D788" i="4"/>
  <c r="E788" i="4"/>
  <c r="F788" i="4"/>
  <c r="G788" i="4"/>
  <c r="H788" i="4"/>
  <c r="I788" i="4"/>
  <c r="J788" i="4"/>
  <c r="K788" i="4"/>
  <c r="L788" i="4"/>
  <c r="C789" i="4"/>
  <c r="D789" i="4"/>
  <c r="E789" i="4"/>
  <c r="F789" i="4"/>
  <c r="G789" i="4"/>
  <c r="H789" i="4"/>
  <c r="I789" i="4"/>
  <c r="J789" i="4"/>
  <c r="K789" i="4"/>
  <c r="L789" i="4"/>
  <c r="C790" i="4"/>
  <c r="D790" i="4"/>
  <c r="E790" i="4"/>
  <c r="F790" i="4"/>
  <c r="G790" i="4"/>
  <c r="H790" i="4"/>
  <c r="I790" i="4"/>
  <c r="J790" i="4"/>
  <c r="K790" i="4"/>
  <c r="L790" i="4"/>
  <c r="C791" i="4"/>
  <c r="D791" i="4"/>
  <c r="E791" i="4"/>
  <c r="F791" i="4"/>
  <c r="G791" i="4"/>
  <c r="H791" i="4"/>
  <c r="I791" i="4"/>
  <c r="J791" i="4"/>
  <c r="K791" i="4"/>
  <c r="L791" i="4"/>
  <c r="C792" i="4"/>
  <c r="D792" i="4"/>
  <c r="E792" i="4"/>
  <c r="F792" i="4"/>
  <c r="G792" i="4"/>
  <c r="H792" i="4"/>
  <c r="I792" i="4"/>
  <c r="J792" i="4"/>
  <c r="K792" i="4"/>
  <c r="L792" i="4"/>
  <c r="C793" i="4"/>
  <c r="D793" i="4"/>
  <c r="E793" i="4"/>
  <c r="F793" i="4"/>
  <c r="G793" i="4"/>
  <c r="H793" i="4"/>
  <c r="I793" i="4"/>
  <c r="J793" i="4"/>
  <c r="K793" i="4"/>
  <c r="L793" i="4"/>
  <c r="C794" i="4"/>
  <c r="D794" i="4"/>
  <c r="E794" i="4"/>
  <c r="F794" i="4"/>
  <c r="G794" i="4"/>
  <c r="H794" i="4"/>
  <c r="I794" i="4"/>
  <c r="J794" i="4"/>
  <c r="K794" i="4"/>
  <c r="L794" i="4"/>
  <c r="C795" i="4"/>
  <c r="D795" i="4"/>
  <c r="E795" i="4"/>
  <c r="F795" i="4"/>
  <c r="G795" i="4"/>
  <c r="H795" i="4"/>
  <c r="I795" i="4"/>
  <c r="J795" i="4"/>
  <c r="K795" i="4"/>
  <c r="L795" i="4"/>
  <c r="C796" i="4"/>
  <c r="D796" i="4"/>
  <c r="E796" i="4"/>
  <c r="F796" i="4"/>
  <c r="G796" i="4"/>
  <c r="H796" i="4"/>
  <c r="I796" i="4"/>
  <c r="J796" i="4"/>
  <c r="K796" i="4"/>
  <c r="L796" i="4"/>
  <c r="C797" i="4"/>
  <c r="D797" i="4"/>
  <c r="E797" i="4"/>
  <c r="F797" i="4"/>
  <c r="G797" i="4"/>
  <c r="H797" i="4"/>
  <c r="I797" i="4"/>
  <c r="J797" i="4"/>
  <c r="K797" i="4"/>
  <c r="L797" i="4"/>
  <c r="C798" i="4"/>
  <c r="D798" i="4"/>
  <c r="E798" i="4"/>
  <c r="F798" i="4"/>
  <c r="G798" i="4"/>
  <c r="H798" i="4"/>
  <c r="I798" i="4"/>
  <c r="J798" i="4"/>
  <c r="K798" i="4"/>
  <c r="L798" i="4"/>
  <c r="C799" i="4"/>
  <c r="D799" i="4"/>
  <c r="E799" i="4"/>
  <c r="F799" i="4"/>
  <c r="G799" i="4"/>
  <c r="H799" i="4"/>
  <c r="I799" i="4"/>
  <c r="J799" i="4"/>
  <c r="K799" i="4"/>
  <c r="L799" i="4"/>
  <c r="C800" i="4"/>
  <c r="D800" i="4"/>
  <c r="E800" i="4"/>
  <c r="F800" i="4"/>
  <c r="G800" i="4"/>
  <c r="H800" i="4"/>
  <c r="I800" i="4"/>
  <c r="J800" i="4"/>
  <c r="K800" i="4"/>
  <c r="L800" i="4"/>
  <c r="C801" i="4"/>
  <c r="D801" i="4"/>
  <c r="E801" i="4"/>
  <c r="F801" i="4"/>
  <c r="G801" i="4"/>
  <c r="H801" i="4"/>
  <c r="I801" i="4"/>
  <c r="J801" i="4"/>
  <c r="K801" i="4"/>
  <c r="L801" i="4"/>
  <c r="C802" i="4"/>
  <c r="D802" i="4"/>
  <c r="E802" i="4"/>
  <c r="F802" i="4"/>
  <c r="G802" i="4"/>
  <c r="H802" i="4"/>
  <c r="I802" i="4"/>
  <c r="J802" i="4"/>
  <c r="K802" i="4"/>
  <c r="L802" i="4"/>
  <c r="C803" i="4"/>
  <c r="D803" i="4"/>
  <c r="E803" i="4"/>
  <c r="F803" i="4"/>
  <c r="G803" i="4"/>
  <c r="H803" i="4"/>
  <c r="I803" i="4"/>
  <c r="J803" i="4"/>
  <c r="K803" i="4"/>
  <c r="L803" i="4"/>
  <c r="C804" i="4"/>
  <c r="D804" i="4"/>
  <c r="E804" i="4"/>
  <c r="F804" i="4"/>
  <c r="G804" i="4"/>
  <c r="H804" i="4"/>
  <c r="I804" i="4"/>
  <c r="J804" i="4"/>
  <c r="K804" i="4"/>
  <c r="L804" i="4"/>
  <c r="C805" i="4"/>
  <c r="D805" i="4"/>
  <c r="E805" i="4"/>
  <c r="F805" i="4"/>
  <c r="G805" i="4"/>
  <c r="H805" i="4"/>
  <c r="I805" i="4"/>
  <c r="J805" i="4"/>
  <c r="K805" i="4"/>
  <c r="L805" i="4"/>
  <c r="C806" i="4"/>
  <c r="D806" i="4"/>
  <c r="E806" i="4"/>
  <c r="F806" i="4"/>
  <c r="G806" i="4"/>
  <c r="H806" i="4"/>
  <c r="I806" i="4"/>
  <c r="J806" i="4"/>
  <c r="K806" i="4"/>
  <c r="L806" i="4"/>
  <c r="C807" i="4"/>
  <c r="D807" i="4"/>
  <c r="E807" i="4"/>
  <c r="F807" i="4"/>
  <c r="G807" i="4"/>
  <c r="H807" i="4"/>
  <c r="I807" i="4"/>
  <c r="J807" i="4"/>
  <c r="K807" i="4"/>
  <c r="L807" i="4"/>
  <c r="C808" i="4"/>
  <c r="D808" i="4"/>
  <c r="E808" i="4"/>
  <c r="F808" i="4"/>
  <c r="G808" i="4"/>
  <c r="H808" i="4"/>
  <c r="I808" i="4"/>
  <c r="J808" i="4"/>
  <c r="K808" i="4"/>
  <c r="L808" i="4"/>
  <c r="C809" i="4"/>
  <c r="D809" i="4"/>
  <c r="E809" i="4"/>
  <c r="F809" i="4"/>
  <c r="G809" i="4"/>
  <c r="H809" i="4"/>
  <c r="I809" i="4"/>
  <c r="J809" i="4"/>
  <c r="K809" i="4"/>
  <c r="L809" i="4"/>
  <c r="C810" i="4"/>
  <c r="D810" i="4"/>
  <c r="E810" i="4"/>
  <c r="F810" i="4"/>
  <c r="G810" i="4"/>
  <c r="H810" i="4"/>
  <c r="I810" i="4"/>
  <c r="J810" i="4"/>
  <c r="K810" i="4"/>
  <c r="L810" i="4"/>
  <c r="C811" i="4"/>
  <c r="D811" i="4"/>
  <c r="E811" i="4"/>
  <c r="F811" i="4"/>
  <c r="G811" i="4"/>
  <c r="H811" i="4"/>
  <c r="I811" i="4"/>
  <c r="J811" i="4"/>
  <c r="K811" i="4"/>
  <c r="L811" i="4"/>
  <c r="C812" i="4"/>
  <c r="D812" i="4"/>
  <c r="E812" i="4"/>
  <c r="F812" i="4"/>
  <c r="G812" i="4"/>
  <c r="H812" i="4"/>
  <c r="I812" i="4"/>
  <c r="J812" i="4"/>
  <c r="K812" i="4"/>
  <c r="L812" i="4"/>
  <c r="C813" i="4"/>
  <c r="D813" i="4"/>
  <c r="E813" i="4"/>
  <c r="F813" i="4"/>
  <c r="G813" i="4"/>
  <c r="H813" i="4"/>
  <c r="I813" i="4"/>
  <c r="J813" i="4"/>
  <c r="K813" i="4"/>
  <c r="L813" i="4"/>
  <c r="C814" i="4"/>
  <c r="D814" i="4"/>
  <c r="E814" i="4"/>
  <c r="F814" i="4"/>
  <c r="G814" i="4"/>
  <c r="H814" i="4"/>
  <c r="I814" i="4"/>
  <c r="J814" i="4"/>
  <c r="K814" i="4"/>
  <c r="L814" i="4"/>
  <c r="C815" i="4"/>
  <c r="D815" i="4"/>
  <c r="E815" i="4"/>
  <c r="F815" i="4"/>
  <c r="G815" i="4"/>
  <c r="H815" i="4"/>
  <c r="I815" i="4"/>
  <c r="J815" i="4"/>
  <c r="K815" i="4"/>
  <c r="L815" i="4"/>
  <c r="C816" i="4"/>
  <c r="D816" i="4"/>
  <c r="E816" i="4"/>
  <c r="F816" i="4"/>
  <c r="G816" i="4"/>
  <c r="H816" i="4"/>
  <c r="I816" i="4"/>
  <c r="J816" i="4"/>
  <c r="K816" i="4"/>
  <c r="L816" i="4"/>
  <c r="C817" i="4"/>
  <c r="D817" i="4"/>
  <c r="E817" i="4"/>
  <c r="F817" i="4"/>
  <c r="G817" i="4"/>
  <c r="H817" i="4"/>
  <c r="I817" i="4"/>
  <c r="J817" i="4"/>
  <c r="K817" i="4"/>
  <c r="L817" i="4"/>
  <c r="C818" i="4"/>
  <c r="D818" i="4"/>
  <c r="E818" i="4"/>
  <c r="F818" i="4"/>
  <c r="G818" i="4"/>
  <c r="H818" i="4"/>
  <c r="I818" i="4"/>
  <c r="J818" i="4"/>
  <c r="K818" i="4"/>
  <c r="L818" i="4"/>
  <c r="C819" i="4"/>
  <c r="D819" i="4"/>
  <c r="E819" i="4"/>
  <c r="F819" i="4"/>
  <c r="G819" i="4"/>
  <c r="H819" i="4"/>
  <c r="I819" i="4"/>
  <c r="J819" i="4"/>
  <c r="K819" i="4"/>
  <c r="L819" i="4"/>
  <c r="C820" i="4"/>
  <c r="D820" i="4"/>
  <c r="E820" i="4"/>
  <c r="F820" i="4"/>
  <c r="G820" i="4"/>
  <c r="H820" i="4"/>
  <c r="I820" i="4"/>
  <c r="J820" i="4"/>
  <c r="K820" i="4"/>
  <c r="L820" i="4"/>
  <c r="C821" i="4"/>
  <c r="D821" i="4"/>
  <c r="E821" i="4"/>
  <c r="F821" i="4"/>
  <c r="G821" i="4"/>
  <c r="H821" i="4"/>
  <c r="I821" i="4"/>
  <c r="J821" i="4"/>
  <c r="K821" i="4"/>
  <c r="L821" i="4"/>
  <c r="C822" i="4"/>
  <c r="D822" i="4"/>
  <c r="E822" i="4"/>
  <c r="F822" i="4"/>
  <c r="G822" i="4"/>
  <c r="H822" i="4"/>
  <c r="I822" i="4"/>
  <c r="J822" i="4"/>
  <c r="K822" i="4"/>
  <c r="L822" i="4"/>
  <c r="C823" i="4"/>
  <c r="D823" i="4"/>
  <c r="E823" i="4"/>
  <c r="F823" i="4"/>
  <c r="G823" i="4"/>
  <c r="H823" i="4"/>
  <c r="I823" i="4"/>
  <c r="J823" i="4"/>
  <c r="K823" i="4"/>
  <c r="L823" i="4"/>
  <c r="C824" i="4"/>
  <c r="D824" i="4"/>
  <c r="E824" i="4"/>
  <c r="F824" i="4"/>
  <c r="G824" i="4"/>
  <c r="H824" i="4"/>
  <c r="I824" i="4"/>
  <c r="J824" i="4"/>
  <c r="K824" i="4"/>
  <c r="L824" i="4"/>
  <c r="C825" i="4"/>
  <c r="D825" i="4"/>
  <c r="E825" i="4"/>
  <c r="F825" i="4"/>
  <c r="G825" i="4"/>
  <c r="H825" i="4"/>
  <c r="I825" i="4"/>
  <c r="J825" i="4"/>
  <c r="K825" i="4"/>
  <c r="L825" i="4"/>
  <c r="C826" i="4"/>
  <c r="D826" i="4"/>
  <c r="E826" i="4"/>
  <c r="F826" i="4"/>
  <c r="G826" i="4"/>
  <c r="H826" i="4"/>
  <c r="I826" i="4"/>
  <c r="J826" i="4"/>
  <c r="K826" i="4"/>
  <c r="L826" i="4"/>
  <c r="C827" i="4"/>
  <c r="D827" i="4"/>
  <c r="E827" i="4"/>
  <c r="F827" i="4"/>
  <c r="G827" i="4"/>
  <c r="H827" i="4"/>
  <c r="I827" i="4"/>
  <c r="J827" i="4"/>
  <c r="K827" i="4"/>
  <c r="L827" i="4"/>
  <c r="C828" i="4"/>
  <c r="D828" i="4"/>
  <c r="E828" i="4"/>
  <c r="F828" i="4"/>
  <c r="G828" i="4"/>
  <c r="H828" i="4"/>
  <c r="I828" i="4"/>
  <c r="J828" i="4"/>
  <c r="K828" i="4"/>
  <c r="L828" i="4"/>
  <c r="C829" i="4"/>
  <c r="D829" i="4"/>
  <c r="E829" i="4"/>
  <c r="F829" i="4"/>
  <c r="G829" i="4"/>
  <c r="H829" i="4"/>
  <c r="I829" i="4"/>
  <c r="J829" i="4"/>
  <c r="K829" i="4"/>
  <c r="L829" i="4"/>
  <c r="C830" i="4"/>
  <c r="D830" i="4"/>
  <c r="E830" i="4"/>
  <c r="F830" i="4"/>
  <c r="G830" i="4"/>
  <c r="H830" i="4"/>
  <c r="I830" i="4"/>
  <c r="J830" i="4"/>
  <c r="K830" i="4"/>
  <c r="L830" i="4"/>
  <c r="C831" i="4"/>
  <c r="D831" i="4"/>
  <c r="E831" i="4"/>
  <c r="F831" i="4"/>
  <c r="G831" i="4"/>
  <c r="H831" i="4"/>
  <c r="I831" i="4"/>
  <c r="J831" i="4"/>
  <c r="K831" i="4"/>
  <c r="L831" i="4"/>
  <c r="C832" i="4"/>
  <c r="D832" i="4"/>
  <c r="E832" i="4"/>
  <c r="F832" i="4"/>
  <c r="G832" i="4"/>
  <c r="H832" i="4"/>
  <c r="I832" i="4"/>
  <c r="J832" i="4"/>
  <c r="K832" i="4"/>
  <c r="L832" i="4"/>
  <c r="C833" i="4"/>
  <c r="D833" i="4"/>
  <c r="E833" i="4"/>
  <c r="F833" i="4"/>
  <c r="G833" i="4"/>
  <c r="H833" i="4"/>
  <c r="I833" i="4"/>
  <c r="J833" i="4"/>
  <c r="K833" i="4"/>
  <c r="L833" i="4"/>
  <c r="C834" i="4"/>
  <c r="D834" i="4"/>
  <c r="E834" i="4"/>
  <c r="F834" i="4"/>
  <c r="G834" i="4"/>
  <c r="H834" i="4"/>
  <c r="I834" i="4"/>
  <c r="J834" i="4"/>
  <c r="K834" i="4"/>
  <c r="L834" i="4"/>
  <c r="C835" i="4"/>
  <c r="D835" i="4"/>
  <c r="E835" i="4"/>
  <c r="F835" i="4"/>
  <c r="G835" i="4"/>
  <c r="H835" i="4"/>
  <c r="I835" i="4"/>
  <c r="J835" i="4"/>
  <c r="K835" i="4"/>
  <c r="L835" i="4"/>
  <c r="C836" i="4"/>
  <c r="D836" i="4"/>
  <c r="E836" i="4"/>
  <c r="F836" i="4"/>
  <c r="G836" i="4"/>
  <c r="H836" i="4"/>
  <c r="I836" i="4"/>
  <c r="J836" i="4"/>
  <c r="K836" i="4"/>
  <c r="L836" i="4"/>
  <c r="C837" i="4"/>
  <c r="D837" i="4"/>
  <c r="E837" i="4"/>
  <c r="F837" i="4"/>
  <c r="G837" i="4"/>
  <c r="H837" i="4"/>
  <c r="I837" i="4"/>
  <c r="J837" i="4"/>
  <c r="K837" i="4"/>
  <c r="L837" i="4"/>
  <c r="C838" i="4"/>
  <c r="D838" i="4"/>
  <c r="E838" i="4"/>
  <c r="F838" i="4"/>
  <c r="G838" i="4"/>
  <c r="H838" i="4"/>
  <c r="I838" i="4"/>
  <c r="J838" i="4"/>
  <c r="K838" i="4"/>
  <c r="L838" i="4"/>
  <c r="C839" i="4"/>
  <c r="D839" i="4"/>
  <c r="E839" i="4"/>
  <c r="F839" i="4"/>
  <c r="G839" i="4"/>
  <c r="H839" i="4"/>
  <c r="I839" i="4"/>
  <c r="J839" i="4"/>
  <c r="K839" i="4"/>
  <c r="L839" i="4"/>
  <c r="C840" i="4"/>
  <c r="D840" i="4"/>
  <c r="E840" i="4"/>
  <c r="F840" i="4"/>
  <c r="G840" i="4"/>
  <c r="H840" i="4"/>
  <c r="I840" i="4"/>
  <c r="J840" i="4"/>
  <c r="K840" i="4"/>
  <c r="L840" i="4"/>
  <c r="C841" i="4"/>
  <c r="D841" i="4"/>
  <c r="E841" i="4"/>
  <c r="F841" i="4"/>
  <c r="G841" i="4"/>
  <c r="H841" i="4"/>
  <c r="I841" i="4"/>
  <c r="J841" i="4"/>
  <c r="K841" i="4"/>
  <c r="L841" i="4"/>
  <c r="C842" i="4"/>
  <c r="D842" i="4"/>
  <c r="E842" i="4"/>
  <c r="F842" i="4"/>
  <c r="G842" i="4"/>
  <c r="H842" i="4"/>
  <c r="I842" i="4"/>
  <c r="J842" i="4"/>
  <c r="K842" i="4"/>
  <c r="L842" i="4"/>
  <c r="C843" i="4"/>
  <c r="D843" i="4"/>
  <c r="E843" i="4"/>
  <c r="F843" i="4"/>
  <c r="G843" i="4"/>
  <c r="H843" i="4"/>
  <c r="I843" i="4"/>
  <c r="J843" i="4"/>
  <c r="K843" i="4"/>
  <c r="L843" i="4"/>
  <c r="C844" i="4"/>
  <c r="D844" i="4"/>
  <c r="E844" i="4"/>
  <c r="F844" i="4"/>
  <c r="G844" i="4"/>
  <c r="H844" i="4"/>
  <c r="I844" i="4"/>
  <c r="J844" i="4"/>
  <c r="K844" i="4"/>
  <c r="L844" i="4"/>
  <c r="C845" i="4"/>
  <c r="D845" i="4"/>
  <c r="E845" i="4"/>
  <c r="F845" i="4"/>
  <c r="G845" i="4"/>
  <c r="H845" i="4"/>
  <c r="I845" i="4"/>
  <c r="J845" i="4"/>
  <c r="K845" i="4"/>
  <c r="L845" i="4"/>
  <c r="C846" i="4"/>
  <c r="D846" i="4"/>
  <c r="E846" i="4"/>
  <c r="F846" i="4"/>
  <c r="G846" i="4"/>
  <c r="H846" i="4"/>
  <c r="I846" i="4"/>
  <c r="J846" i="4"/>
  <c r="K846" i="4"/>
  <c r="L846" i="4"/>
  <c r="C847" i="4"/>
  <c r="D847" i="4"/>
  <c r="E847" i="4"/>
  <c r="F847" i="4"/>
  <c r="G847" i="4"/>
  <c r="H847" i="4"/>
  <c r="I847" i="4"/>
  <c r="J847" i="4"/>
  <c r="K847" i="4"/>
  <c r="L847" i="4"/>
  <c r="C848" i="4"/>
  <c r="D848" i="4"/>
  <c r="E848" i="4"/>
  <c r="F848" i="4"/>
  <c r="G848" i="4"/>
  <c r="H848" i="4"/>
  <c r="I848" i="4"/>
  <c r="J848" i="4"/>
  <c r="K848" i="4"/>
  <c r="L848" i="4"/>
  <c r="C849" i="4"/>
  <c r="D849" i="4"/>
  <c r="E849" i="4"/>
  <c r="F849" i="4"/>
  <c r="G849" i="4"/>
  <c r="H849" i="4"/>
  <c r="I849" i="4"/>
  <c r="J849" i="4"/>
  <c r="K849" i="4"/>
  <c r="L849" i="4"/>
  <c r="C850" i="4"/>
  <c r="D850" i="4"/>
  <c r="E850" i="4"/>
  <c r="F850" i="4"/>
  <c r="G850" i="4"/>
  <c r="H850" i="4"/>
  <c r="I850" i="4"/>
  <c r="J850" i="4"/>
  <c r="K850" i="4"/>
  <c r="L850" i="4"/>
  <c r="C851" i="4"/>
  <c r="D851" i="4"/>
  <c r="E851" i="4"/>
  <c r="F851" i="4"/>
  <c r="G851" i="4"/>
  <c r="H851" i="4"/>
  <c r="I851" i="4"/>
  <c r="J851" i="4"/>
  <c r="K851" i="4"/>
  <c r="L851" i="4"/>
  <c r="C852" i="4"/>
  <c r="D852" i="4"/>
  <c r="E852" i="4"/>
  <c r="F852" i="4"/>
  <c r="G852" i="4"/>
  <c r="H852" i="4"/>
  <c r="I852" i="4"/>
  <c r="J852" i="4"/>
  <c r="K852" i="4"/>
  <c r="L852" i="4"/>
  <c r="C853" i="4"/>
  <c r="D853" i="4"/>
  <c r="E853" i="4"/>
  <c r="F853" i="4"/>
  <c r="G853" i="4"/>
  <c r="H853" i="4"/>
  <c r="I853" i="4"/>
  <c r="J853" i="4"/>
  <c r="K853" i="4"/>
  <c r="L853" i="4"/>
  <c r="C854" i="4"/>
  <c r="D854" i="4"/>
  <c r="E854" i="4"/>
  <c r="F854" i="4"/>
  <c r="G854" i="4"/>
  <c r="H854" i="4"/>
  <c r="I854" i="4"/>
  <c r="J854" i="4"/>
  <c r="K854" i="4"/>
  <c r="L854" i="4"/>
  <c r="C855" i="4"/>
  <c r="D855" i="4"/>
  <c r="E855" i="4"/>
  <c r="F855" i="4"/>
  <c r="G855" i="4"/>
  <c r="H855" i="4"/>
  <c r="I855" i="4"/>
  <c r="J855" i="4"/>
  <c r="K855" i="4"/>
  <c r="L855" i="4"/>
  <c r="C856" i="4"/>
  <c r="D856" i="4"/>
  <c r="E856" i="4"/>
  <c r="F856" i="4"/>
  <c r="G856" i="4"/>
  <c r="H856" i="4"/>
  <c r="I856" i="4"/>
  <c r="J856" i="4"/>
  <c r="K856" i="4"/>
  <c r="L856" i="4"/>
  <c r="C857" i="4"/>
  <c r="D857" i="4"/>
  <c r="E857" i="4"/>
  <c r="F857" i="4"/>
  <c r="G857" i="4"/>
  <c r="H857" i="4"/>
  <c r="I857" i="4"/>
  <c r="J857" i="4"/>
  <c r="K857" i="4"/>
  <c r="L857" i="4"/>
  <c r="C858" i="4"/>
  <c r="D858" i="4"/>
  <c r="E858" i="4"/>
  <c r="F858" i="4"/>
  <c r="G858" i="4"/>
  <c r="H858" i="4"/>
  <c r="I858" i="4"/>
  <c r="J858" i="4"/>
  <c r="K858" i="4"/>
  <c r="L858" i="4"/>
  <c r="C859" i="4"/>
  <c r="D859" i="4"/>
  <c r="E859" i="4"/>
  <c r="F859" i="4"/>
  <c r="G859" i="4"/>
  <c r="H859" i="4"/>
  <c r="I859" i="4"/>
  <c r="J859" i="4"/>
  <c r="K859" i="4"/>
  <c r="L859" i="4"/>
  <c r="C860" i="4"/>
  <c r="D860" i="4"/>
  <c r="E860" i="4"/>
  <c r="F860" i="4"/>
  <c r="G860" i="4"/>
  <c r="H860" i="4"/>
  <c r="I860" i="4"/>
  <c r="J860" i="4"/>
  <c r="K860" i="4"/>
  <c r="L860" i="4"/>
  <c r="C861" i="4"/>
  <c r="D861" i="4"/>
  <c r="E861" i="4"/>
  <c r="F861" i="4"/>
  <c r="G861" i="4"/>
  <c r="H861" i="4"/>
  <c r="I861" i="4"/>
  <c r="J861" i="4"/>
  <c r="K861" i="4"/>
  <c r="L861" i="4"/>
  <c r="C862" i="4"/>
  <c r="D862" i="4"/>
  <c r="E862" i="4"/>
  <c r="F862" i="4"/>
  <c r="G862" i="4"/>
  <c r="H862" i="4"/>
  <c r="I862" i="4"/>
  <c r="J862" i="4"/>
  <c r="K862" i="4"/>
  <c r="L862" i="4"/>
  <c r="C863" i="4"/>
  <c r="D863" i="4"/>
  <c r="E863" i="4"/>
  <c r="F863" i="4"/>
  <c r="G863" i="4"/>
  <c r="H863" i="4"/>
  <c r="I863" i="4"/>
  <c r="J863" i="4"/>
  <c r="K863" i="4"/>
  <c r="L863" i="4"/>
  <c r="C864" i="4"/>
  <c r="D864" i="4"/>
  <c r="E864" i="4"/>
  <c r="F864" i="4"/>
  <c r="G864" i="4"/>
  <c r="H864" i="4"/>
  <c r="I864" i="4"/>
  <c r="J864" i="4"/>
  <c r="K864" i="4"/>
  <c r="L864" i="4"/>
  <c r="C865" i="4"/>
  <c r="D865" i="4"/>
  <c r="E865" i="4"/>
  <c r="F865" i="4"/>
  <c r="G865" i="4"/>
  <c r="H865" i="4"/>
  <c r="I865" i="4"/>
  <c r="J865" i="4"/>
  <c r="K865" i="4"/>
  <c r="L865" i="4"/>
  <c r="C866" i="4"/>
  <c r="D866" i="4"/>
  <c r="E866" i="4"/>
  <c r="F866" i="4"/>
  <c r="G866" i="4"/>
  <c r="H866" i="4"/>
  <c r="I866" i="4"/>
  <c r="J866" i="4"/>
  <c r="K866" i="4"/>
  <c r="L866" i="4"/>
  <c r="C867" i="4"/>
  <c r="D867" i="4"/>
  <c r="E867" i="4"/>
  <c r="F867" i="4"/>
  <c r="G867" i="4"/>
  <c r="H867" i="4"/>
  <c r="I867" i="4"/>
  <c r="J867" i="4"/>
  <c r="K867" i="4"/>
  <c r="L867" i="4"/>
  <c r="C868" i="4"/>
  <c r="D868" i="4"/>
  <c r="E868" i="4"/>
  <c r="F868" i="4"/>
  <c r="G868" i="4"/>
  <c r="H868" i="4"/>
  <c r="I868" i="4"/>
  <c r="J868" i="4"/>
  <c r="K868" i="4"/>
  <c r="L868" i="4"/>
  <c r="C869" i="4"/>
  <c r="D869" i="4"/>
  <c r="E869" i="4"/>
  <c r="F869" i="4"/>
  <c r="G869" i="4"/>
  <c r="H869" i="4"/>
  <c r="I869" i="4"/>
  <c r="J869" i="4"/>
  <c r="K869" i="4"/>
  <c r="L869" i="4"/>
  <c r="C870" i="4"/>
  <c r="D870" i="4"/>
  <c r="E870" i="4"/>
  <c r="F870" i="4"/>
  <c r="G870" i="4"/>
  <c r="H870" i="4"/>
  <c r="I870" i="4"/>
  <c r="J870" i="4"/>
  <c r="K870" i="4"/>
  <c r="L870" i="4"/>
  <c r="C871" i="4"/>
  <c r="D871" i="4"/>
  <c r="E871" i="4"/>
  <c r="F871" i="4"/>
  <c r="G871" i="4"/>
  <c r="H871" i="4"/>
  <c r="I871" i="4"/>
  <c r="J871" i="4"/>
  <c r="K871" i="4"/>
  <c r="L871" i="4"/>
  <c r="C872" i="4"/>
  <c r="D872" i="4"/>
  <c r="E872" i="4"/>
  <c r="F872" i="4"/>
  <c r="G872" i="4"/>
  <c r="H872" i="4"/>
  <c r="I872" i="4"/>
  <c r="J872" i="4"/>
  <c r="K872" i="4"/>
  <c r="L872" i="4"/>
  <c r="C873" i="4"/>
  <c r="D873" i="4"/>
  <c r="E873" i="4"/>
  <c r="F873" i="4"/>
  <c r="G873" i="4"/>
  <c r="H873" i="4"/>
  <c r="I873" i="4"/>
  <c r="J873" i="4"/>
  <c r="K873" i="4"/>
  <c r="L873" i="4"/>
  <c r="C874" i="4"/>
  <c r="D874" i="4"/>
  <c r="E874" i="4"/>
  <c r="F874" i="4"/>
  <c r="G874" i="4"/>
  <c r="H874" i="4"/>
  <c r="I874" i="4"/>
  <c r="J874" i="4"/>
  <c r="K874" i="4"/>
  <c r="L874" i="4"/>
  <c r="C875" i="4"/>
  <c r="D875" i="4"/>
  <c r="E875" i="4"/>
  <c r="F875" i="4"/>
  <c r="G875" i="4"/>
  <c r="H875" i="4"/>
  <c r="I875" i="4"/>
  <c r="J875" i="4"/>
  <c r="K875" i="4"/>
  <c r="L875" i="4"/>
  <c r="C876" i="4"/>
  <c r="D876" i="4"/>
  <c r="E876" i="4"/>
  <c r="F876" i="4"/>
  <c r="G876" i="4"/>
  <c r="H876" i="4"/>
  <c r="I876" i="4"/>
  <c r="J876" i="4"/>
  <c r="K876" i="4"/>
  <c r="L876" i="4"/>
  <c r="C877" i="4"/>
  <c r="D877" i="4"/>
  <c r="E877" i="4"/>
  <c r="F877" i="4"/>
  <c r="G877" i="4"/>
  <c r="H877" i="4"/>
  <c r="I877" i="4"/>
  <c r="J877" i="4"/>
  <c r="K877" i="4"/>
  <c r="L877" i="4"/>
  <c r="C878" i="4"/>
  <c r="D878" i="4"/>
  <c r="E878" i="4"/>
  <c r="F878" i="4"/>
  <c r="G878" i="4"/>
  <c r="H878" i="4"/>
  <c r="I878" i="4"/>
  <c r="J878" i="4"/>
  <c r="K878" i="4"/>
  <c r="L878" i="4"/>
  <c r="C879" i="4"/>
  <c r="D879" i="4"/>
  <c r="E879" i="4"/>
  <c r="F879" i="4"/>
  <c r="G879" i="4"/>
  <c r="H879" i="4"/>
  <c r="I879" i="4"/>
  <c r="J879" i="4"/>
  <c r="K879" i="4"/>
  <c r="L879" i="4"/>
  <c r="C880" i="4"/>
  <c r="D880" i="4"/>
  <c r="E880" i="4"/>
  <c r="F880" i="4"/>
  <c r="G880" i="4"/>
  <c r="H880" i="4"/>
  <c r="I880" i="4"/>
  <c r="J880" i="4"/>
  <c r="K880" i="4"/>
  <c r="L880" i="4"/>
  <c r="C881" i="4"/>
  <c r="D881" i="4"/>
  <c r="E881" i="4"/>
  <c r="F881" i="4"/>
  <c r="G881" i="4"/>
  <c r="H881" i="4"/>
  <c r="I881" i="4"/>
  <c r="J881" i="4"/>
  <c r="K881" i="4"/>
  <c r="L881" i="4"/>
  <c r="C882" i="4"/>
  <c r="D882" i="4"/>
  <c r="E882" i="4"/>
  <c r="F882" i="4"/>
  <c r="G882" i="4"/>
  <c r="H882" i="4"/>
  <c r="I882" i="4"/>
  <c r="J882" i="4"/>
  <c r="K882" i="4"/>
  <c r="L882" i="4"/>
  <c r="C883" i="4"/>
  <c r="D883" i="4"/>
  <c r="E883" i="4"/>
  <c r="F883" i="4"/>
  <c r="G883" i="4"/>
  <c r="H883" i="4"/>
  <c r="I883" i="4"/>
  <c r="J883" i="4"/>
  <c r="K883" i="4"/>
  <c r="L883" i="4"/>
  <c r="C884" i="4"/>
  <c r="D884" i="4"/>
  <c r="E884" i="4"/>
  <c r="F884" i="4"/>
  <c r="G884" i="4"/>
  <c r="H884" i="4"/>
  <c r="I884" i="4"/>
  <c r="J884" i="4"/>
  <c r="K884" i="4"/>
  <c r="L884" i="4"/>
  <c r="C885" i="4"/>
  <c r="D885" i="4"/>
  <c r="E885" i="4"/>
  <c r="F885" i="4"/>
  <c r="G885" i="4"/>
  <c r="H885" i="4"/>
  <c r="I885" i="4"/>
  <c r="J885" i="4"/>
  <c r="K885" i="4"/>
  <c r="L885" i="4"/>
  <c r="C886" i="4"/>
  <c r="D886" i="4"/>
  <c r="E886" i="4"/>
  <c r="F886" i="4"/>
  <c r="G886" i="4"/>
  <c r="H886" i="4"/>
  <c r="I886" i="4"/>
  <c r="J886" i="4"/>
  <c r="K886" i="4"/>
  <c r="L886" i="4"/>
  <c r="C887" i="4"/>
  <c r="D887" i="4"/>
  <c r="E887" i="4"/>
  <c r="F887" i="4"/>
  <c r="G887" i="4"/>
  <c r="H887" i="4"/>
  <c r="I887" i="4"/>
  <c r="J887" i="4"/>
  <c r="K887" i="4"/>
  <c r="L887" i="4"/>
  <c r="C888" i="4"/>
  <c r="D888" i="4"/>
  <c r="E888" i="4"/>
  <c r="F888" i="4"/>
  <c r="G888" i="4"/>
  <c r="H888" i="4"/>
  <c r="I888" i="4"/>
  <c r="J888" i="4"/>
  <c r="K888" i="4"/>
  <c r="L888" i="4"/>
  <c r="C889" i="4"/>
  <c r="D889" i="4"/>
  <c r="E889" i="4"/>
  <c r="F889" i="4"/>
  <c r="G889" i="4"/>
  <c r="H889" i="4"/>
  <c r="I889" i="4"/>
  <c r="J889" i="4"/>
  <c r="K889" i="4"/>
  <c r="L889" i="4"/>
  <c r="C890" i="4"/>
  <c r="D890" i="4"/>
  <c r="E890" i="4"/>
  <c r="F890" i="4"/>
  <c r="G890" i="4"/>
  <c r="H890" i="4"/>
  <c r="I890" i="4"/>
  <c r="J890" i="4"/>
  <c r="K890" i="4"/>
  <c r="L890" i="4"/>
  <c r="C891" i="4"/>
  <c r="D891" i="4"/>
  <c r="E891" i="4"/>
  <c r="F891" i="4"/>
  <c r="G891" i="4"/>
  <c r="H891" i="4"/>
  <c r="I891" i="4"/>
  <c r="J891" i="4"/>
  <c r="K891" i="4"/>
  <c r="L891" i="4"/>
  <c r="C892" i="4"/>
  <c r="D892" i="4"/>
  <c r="E892" i="4"/>
  <c r="F892" i="4"/>
  <c r="G892" i="4"/>
  <c r="H892" i="4"/>
  <c r="I892" i="4"/>
  <c r="J892" i="4"/>
  <c r="K892" i="4"/>
  <c r="L892" i="4"/>
  <c r="C893" i="4"/>
  <c r="D893" i="4"/>
  <c r="E893" i="4"/>
  <c r="F893" i="4"/>
  <c r="G893" i="4"/>
  <c r="H893" i="4"/>
  <c r="I893" i="4"/>
  <c r="J893" i="4"/>
  <c r="K893" i="4"/>
  <c r="L893" i="4"/>
  <c r="C894" i="4"/>
  <c r="D894" i="4"/>
  <c r="E894" i="4"/>
  <c r="F894" i="4"/>
  <c r="G894" i="4"/>
  <c r="H894" i="4"/>
  <c r="I894" i="4"/>
  <c r="J894" i="4"/>
  <c r="K894" i="4"/>
  <c r="L894" i="4"/>
  <c r="C895" i="4"/>
  <c r="D895" i="4"/>
  <c r="E895" i="4"/>
  <c r="F895" i="4"/>
  <c r="G895" i="4"/>
  <c r="H895" i="4"/>
  <c r="I895" i="4"/>
  <c r="J895" i="4"/>
  <c r="K895" i="4"/>
  <c r="L895" i="4"/>
  <c r="C896" i="4"/>
  <c r="D896" i="4"/>
  <c r="E896" i="4"/>
  <c r="F896" i="4"/>
  <c r="G896" i="4"/>
  <c r="H896" i="4"/>
  <c r="I896" i="4"/>
  <c r="J896" i="4"/>
  <c r="K896" i="4"/>
  <c r="L896" i="4"/>
  <c r="K3" i="4"/>
  <c r="J7" i="12"/>
  <c r="I7" i="12"/>
  <c r="J6" i="12"/>
  <c r="I6" i="12"/>
  <c r="J5" i="12"/>
  <c r="I5" i="12"/>
  <c r="J4" i="12"/>
  <c r="I4" i="12"/>
  <c r="J3" i="12"/>
  <c r="I3" i="12"/>
  <c r="P9" i="14"/>
  <c r="B16" i="14" l="1"/>
  <c r="C15" i="14"/>
  <c r="B15" i="14"/>
  <c r="J8" i="12"/>
  <c r="C31" i="12" l="1"/>
  <c r="D32" i="12"/>
  <c r="C33" i="12"/>
  <c r="D34" i="12"/>
  <c r="C35" i="12"/>
  <c r="D30" i="12" l="1"/>
  <c r="C30" i="12"/>
  <c r="B30" i="12"/>
  <c r="B32" i="12"/>
  <c r="C32" i="12"/>
  <c r="B34" i="12"/>
  <c r="C34" i="12"/>
  <c r="D31" i="12"/>
  <c r="D35" i="12"/>
  <c r="D33" i="12"/>
  <c r="I36" i="12"/>
  <c r="B31" i="12"/>
  <c r="B35" i="12"/>
  <c r="B33" i="12"/>
  <c r="C897" i="4"/>
  <c r="D897" i="4"/>
  <c r="E897" i="4"/>
  <c r="F897" i="4"/>
  <c r="G897" i="4"/>
  <c r="H897" i="4"/>
  <c r="I897" i="4"/>
  <c r="J897" i="4"/>
  <c r="K897" i="4"/>
  <c r="L897" i="4"/>
  <c r="C898" i="4"/>
  <c r="D898" i="4"/>
  <c r="E898" i="4"/>
  <c r="F898" i="4"/>
  <c r="G898" i="4"/>
  <c r="H898" i="4"/>
  <c r="I898" i="4"/>
  <c r="J898" i="4"/>
  <c r="K898" i="4"/>
  <c r="L898" i="4"/>
  <c r="C899" i="4"/>
  <c r="D899" i="4"/>
  <c r="E899" i="4"/>
  <c r="F899" i="4"/>
  <c r="G899" i="4"/>
  <c r="H899" i="4"/>
  <c r="I899" i="4"/>
  <c r="J899" i="4"/>
  <c r="K899" i="4"/>
  <c r="L899" i="4"/>
  <c r="C900" i="4"/>
  <c r="D900" i="4"/>
  <c r="E900" i="4"/>
  <c r="F900" i="4"/>
  <c r="G900" i="4"/>
  <c r="H900" i="4"/>
  <c r="I900" i="4"/>
  <c r="J900" i="4"/>
  <c r="K900" i="4"/>
  <c r="L900" i="4"/>
  <c r="C901" i="4"/>
  <c r="D901" i="4"/>
  <c r="E901" i="4"/>
  <c r="F901" i="4"/>
  <c r="G901" i="4"/>
  <c r="H901" i="4"/>
  <c r="I901" i="4"/>
  <c r="J901" i="4"/>
  <c r="K901" i="4"/>
  <c r="L901" i="4"/>
  <c r="C902" i="4"/>
  <c r="D902" i="4"/>
  <c r="E902" i="4"/>
  <c r="F902" i="4"/>
  <c r="G902" i="4"/>
  <c r="H902" i="4"/>
  <c r="I902" i="4"/>
  <c r="J902" i="4"/>
  <c r="K902" i="4"/>
  <c r="L902" i="4"/>
  <c r="C903" i="4"/>
  <c r="D903" i="4"/>
  <c r="E903" i="4"/>
  <c r="F903" i="4"/>
  <c r="G903" i="4"/>
  <c r="H903" i="4"/>
  <c r="I903" i="4"/>
  <c r="J903" i="4"/>
  <c r="K903" i="4"/>
  <c r="L903" i="4"/>
  <c r="C904" i="4"/>
  <c r="D904" i="4"/>
  <c r="E904" i="4"/>
  <c r="F904" i="4"/>
  <c r="G904" i="4"/>
  <c r="H904" i="4"/>
  <c r="I904" i="4"/>
  <c r="J904" i="4"/>
  <c r="K904" i="4"/>
  <c r="L904" i="4"/>
  <c r="C905" i="4"/>
  <c r="D905" i="4"/>
  <c r="E905" i="4"/>
  <c r="F905" i="4"/>
  <c r="G905" i="4"/>
  <c r="H905" i="4"/>
  <c r="I905" i="4"/>
  <c r="J905" i="4"/>
  <c r="K905" i="4"/>
  <c r="L905" i="4"/>
  <c r="C906" i="4"/>
  <c r="D906" i="4"/>
  <c r="E906" i="4"/>
  <c r="F906" i="4"/>
  <c r="G906" i="4"/>
  <c r="H906" i="4"/>
  <c r="I906" i="4"/>
  <c r="J906" i="4"/>
  <c r="K906" i="4"/>
  <c r="L906" i="4"/>
  <c r="C907" i="4"/>
  <c r="D907" i="4"/>
  <c r="E907" i="4"/>
  <c r="F907" i="4"/>
  <c r="G907" i="4"/>
  <c r="H907" i="4"/>
  <c r="I907" i="4"/>
  <c r="J907" i="4"/>
  <c r="K907" i="4"/>
  <c r="L907" i="4"/>
  <c r="C908" i="4"/>
  <c r="D908" i="4"/>
  <c r="E908" i="4"/>
  <c r="F908" i="4"/>
  <c r="G908" i="4"/>
  <c r="H908" i="4"/>
  <c r="I908" i="4"/>
  <c r="J908" i="4"/>
  <c r="K908" i="4"/>
  <c r="L908" i="4"/>
  <c r="C909" i="4"/>
  <c r="D909" i="4"/>
  <c r="E909" i="4"/>
  <c r="F909" i="4"/>
  <c r="G909" i="4"/>
  <c r="H909" i="4"/>
  <c r="I909" i="4"/>
  <c r="J909" i="4"/>
  <c r="K909" i="4"/>
  <c r="L909" i="4"/>
  <c r="C910" i="4"/>
  <c r="D910" i="4"/>
  <c r="E910" i="4"/>
  <c r="F910" i="4"/>
  <c r="G910" i="4"/>
  <c r="H910" i="4"/>
  <c r="I910" i="4"/>
  <c r="J910" i="4"/>
  <c r="K910" i="4"/>
  <c r="L910" i="4"/>
  <c r="C911" i="4"/>
  <c r="D911" i="4"/>
  <c r="E911" i="4"/>
  <c r="F911" i="4"/>
  <c r="G911" i="4"/>
  <c r="H911" i="4"/>
  <c r="I911" i="4"/>
  <c r="J911" i="4"/>
  <c r="K911" i="4"/>
  <c r="L911" i="4"/>
  <c r="C912" i="4"/>
  <c r="D912" i="4"/>
  <c r="E912" i="4"/>
  <c r="F912" i="4"/>
  <c r="G912" i="4"/>
  <c r="H912" i="4"/>
  <c r="I912" i="4"/>
  <c r="J912" i="4"/>
  <c r="K912" i="4"/>
  <c r="L912" i="4"/>
  <c r="C913" i="4"/>
  <c r="D913" i="4"/>
  <c r="E913" i="4"/>
  <c r="F913" i="4"/>
  <c r="G913" i="4"/>
  <c r="H913" i="4"/>
  <c r="I913" i="4"/>
  <c r="J913" i="4"/>
  <c r="K913" i="4"/>
  <c r="L913" i="4"/>
  <c r="C914" i="4"/>
  <c r="D914" i="4"/>
  <c r="E914" i="4"/>
  <c r="F914" i="4"/>
  <c r="G914" i="4"/>
  <c r="H914" i="4"/>
  <c r="I914" i="4"/>
  <c r="J914" i="4"/>
  <c r="K914" i="4"/>
  <c r="L914" i="4"/>
  <c r="C915" i="4"/>
  <c r="D915" i="4"/>
  <c r="E915" i="4"/>
  <c r="F915" i="4"/>
  <c r="G915" i="4"/>
  <c r="H915" i="4"/>
  <c r="I915" i="4"/>
  <c r="J915" i="4"/>
  <c r="K915" i="4"/>
  <c r="L915" i="4"/>
  <c r="C916" i="4"/>
  <c r="D916" i="4"/>
  <c r="E916" i="4"/>
  <c r="F916" i="4"/>
  <c r="G916" i="4"/>
  <c r="H916" i="4"/>
  <c r="I916" i="4"/>
  <c r="J916" i="4"/>
  <c r="K916" i="4"/>
  <c r="L916" i="4"/>
  <c r="C917" i="4"/>
  <c r="D917" i="4"/>
  <c r="E917" i="4"/>
  <c r="F917" i="4"/>
  <c r="G917" i="4"/>
  <c r="H917" i="4"/>
  <c r="I917" i="4"/>
  <c r="J917" i="4"/>
  <c r="K917" i="4"/>
  <c r="L917" i="4"/>
  <c r="C918" i="4"/>
  <c r="D918" i="4"/>
  <c r="E918" i="4"/>
  <c r="F918" i="4"/>
  <c r="G918" i="4"/>
  <c r="H918" i="4"/>
  <c r="I918" i="4"/>
  <c r="J918" i="4"/>
  <c r="K918" i="4"/>
  <c r="L918" i="4"/>
  <c r="C919" i="4"/>
  <c r="D919" i="4"/>
  <c r="E919" i="4"/>
  <c r="F919" i="4"/>
  <c r="G919" i="4"/>
  <c r="H919" i="4"/>
  <c r="I919" i="4"/>
  <c r="J919" i="4"/>
  <c r="K919" i="4"/>
  <c r="L919" i="4"/>
  <c r="C920" i="4"/>
  <c r="D920" i="4"/>
  <c r="E920" i="4"/>
  <c r="F920" i="4"/>
  <c r="G920" i="4"/>
  <c r="H920" i="4"/>
  <c r="I920" i="4"/>
  <c r="J920" i="4"/>
  <c r="K920" i="4"/>
  <c r="L920" i="4"/>
  <c r="C921" i="4"/>
  <c r="D921" i="4"/>
  <c r="E921" i="4"/>
  <c r="F921" i="4"/>
  <c r="G921" i="4"/>
  <c r="H921" i="4"/>
  <c r="I921" i="4"/>
  <c r="J921" i="4"/>
  <c r="K921" i="4"/>
  <c r="L921" i="4"/>
  <c r="C922" i="4"/>
  <c r="D922" i="4"/>
  <c r="E922" i="4"/>
  <c r="F922" i="4"/>
  <c r="G922" i="4"/>
  <c r="H922" i="4"/>
  <c r="I922" i="4"/>
  <c r="J922" i="4"/>
  <c r="K922" i="4"/>
  <c r="L922" i="4"/>
  <c r="C923" i="4"/>
  <c r="D923" i="4"/>
  <c r="E923" i="4"/>
  <c r="F923" i="4"/>
  <c r="G923" i="4"/>
  <c r="H923" i="4"/>
  <c r="I923" i="4"/>
  <c r="J923" i="4"/>
  <c r="K923" i="4"/>
  <c r="L923" i="4"/>
  <c r="C924" i="4"/>
  <c r="D924" i="4"/>
  <c r="E924" i="4"/>
  <c r="F924" i="4"/>
  <c r="G924" i="4"/>
  <c r="H924" i="4"/>
  <c r="I924" i="4"/>
  <c r="J924" i="4"/>
  <c r="K924" i="4"/>
  <c r="L924" i="4"/>
  <c r="C925" i="4"/>
  <c r="D925" i="4"/>
  <c r="E925" i="4"/>
  <c r="F925" i="4"/>
  <c r="G925" i="4"/>
  <c r="H925" i="4"/>
  <c r="I925" i="4"/>
  <c r="J925" i="4"/>
  <c r="K925" i="4"/>
  <c r="L925" i="4"/>
  <c r="C926" i="4"/>
  <c r="D926" i="4"/>
  <c r="E926" i="4"/>
  <c r="F926" i="4"/>
  <c r="G926" i="4"/>
  <c r="H926" i="4"/>
  <c r="I926" i="4"/>
  <c r="J926" i="4"/>
  <c r="K926" i="4"/>
  <c r="L926" i="4"/>
  <c r="C927" i="4"/>
  <c r="D927" i="4"/>
  <c r="E927" i="4"/>
  <c r="F927" i="4"/>
  <c r="G927" i="4"/>
  <c r="H927" i="4"/>
  <c r="I927" i="4"/>
  <c r="J927" i="4"/>
  <c r="K927" i="4"/>
  <c r="L927" i="4"/>
  <c r="C928" i="4"/>
  <c r="D928" i="4"/>
  <c r="E928" i="4"/>
  <c r="F928" i="4"/>
  <c r="G928" i="4"/>
  <c r="H928" i="4"/>
  <c r="I928" i="4"/>
  <c r="J928" i="4"/>
  <c r="K928" i="4"/>
  <c r="L928" i="4"/>
  <c r="C929" i="4"/>
  <c r="D929" i="4"/>
  <c r="E929" i="4"/>
  <c r="F929" i="4"/>
  <c r="G929" i="4"/>
  <c r="H929" i="4"/>
  <c r="I929" i="4"/>
  <c r="J929" i="4"/>
  <c r="K929" i="4"/>
  <c r="L929" i="4"/>
  <c r="C930" i="4"/>
  <c r="D930" i="4"/>
  <c r="E930" i="4"/>
  <c r="F930" i="4"/>
  <c r="G930" i="4"/>
  <c r="H930" i="4"/>
  <c r="I930" i="4"/>
  <c r="J930" i="4"/>
  <c r="K930" i="4"/>
  <c r="L930" i="4"/>
  <c r="C931" i="4"/>
  <c r="D931" i="4"/>
  <c r="E931" i="4"/>
  <c r="F931" i="4"/>
  <c r="G931" i="4"/>
  <c r="H931" i="4"/>
  <c r="I931" i="4"/>
  <c r="J931" i="4"/>
  <c r="K931" i="4"/>
  <c r="L931" i="4"/>
  <c r="C932" i="4"/>
  <c r="D932" i="4"/>
  <c r="E932" i="4"/>
  <c r="F932" i="4"/>
  <c r="G932" i="4"/>
  <c r="H932" i="4"/>
  <c r="I932" i="4"/>
  <c r="J932" i="4"/>
  <c r="K932" i="4"/>
  <c r="L932" i="4"/>
  <c r="C933" i="4"/>
  <c r="D933" i="4"/>
  <c r="E933" i="4"/>
  <c r="F933" i="4"/>
  <c r="G933" i="4"/>
  <c r="H933" i="4"/>
  <c r="I933" i="4"/>
  <c r="J933" i="4"/>
  <c r="K933" i="4"/>
  <c r="L933" i="4"/>
  <c r="C934" i="4"/>
  <c r="D934" i="4"/>
  <c r="E934" i="4"/>
  <c r="F934" i="4"/>
  <c r="G934" i="4"/>
  <c r="H934" i="4"/>
  <c r="I934" i="4"/>
  <c r="J934" i="4"/>
  <c r="K934" i="4"/>
  <c r="L934" i="4"/>
  <c r="C935" i="4"/>
  <c r="D935" i="4"/>
  <c r="E935" i="4"/>
  <c r="F935" i="4"/>
  <c r="G935" i="4"/>
  <c r="H935" i="4"/>
  <c r="I935" i="4"/>
  <c r="J935" i="4"/>
  <c r="K935" i="4"/>
  <c r="L935" i="4"/>
  <c r="C936" i="4"/>
  <c r="D936" i="4"/>
  <c r="E936" i="4"/>
  <c r="F936" i="4"/>
  <c r="G936" i="4"/>
  <c r="H936" i="4"/>
  <c r="I936" i="4"/>
  <c r="J936" i="4"/>
  <c r="K936" i="4"/>
  <c r="L936" i="4"/>
  <c r="C937" i="4"/>
  <c r="D937" i="4"/>
  <c r="E937" i="4"/>
  <c r="F937" i="4"/>
  <c r="G937" i="4"/>
  <c r="H937" i="4"/>
  <c r="I937" i="4"/>
  <c r="J937" i="4"/>
  <c r="K937" i="4"/>
  <c r="L937" i="4"/>
  <c r="C938" i="4"/>
  <c r="D938" i="4"/>
  <c r="E938" i="4"/>
  <c r="F938" i="4"/>
  <c r="G938" i="4"/>
  <c r="H938" i="4"/>
  <c r="I938" i="4"/>
  <c r="J938" i="4"/>
  <c r="K938" i="4"/>
  <c r="L938" i="4"/>
  <c r="C939" i="4"/>
  <c r="D939" i="4"/>
  <c r="E939" i="4"/>
  <c r="F939" i="4"/>
  <c r="G939" i="4"/>
  <c r="H939" i="4"/>
  <c r="I939" i="4"/>
  <c r="J939" i="4"/>
  <c r="K939" i="4"/>
  <c r="L939" i="4"/>
  <c r="C940" i="4"/>
  <c r="D940" i="4"/>
  <c r="E940" i="4"/>
  <c r="F940" i="4"/>
  <c r="G940" i="4"/>
  <c r="H940" i="4"/>
  <c r="I940" i="4"/>
  <c r="J940" i="4"/>
  <c r="K940" i="4"/>
  <c r="L940" i="4"/>
  <c r="C941" i="4"/>
  <c r="D941" i="4"/>
  <c r="E941" i="4"/>
  <c r="F941" i="4"/>
  <c r="G941" i="4"/>
  <c r="H941" i="4"/>
  <c r="I941" i="4"/>
  <c r="J941" i="4"/>
  <c r="K941" i="4"/>
  <c r="L941" i="4"/>
  <c r="C942" i="4"/>
  <c r="D942" i="4"/>
  <c r="E942" i="4"/>
  <c r="F942" i="4"/>
  <c r="G942" i="4"/>
  <c r="H942" i="4"/>
  <c r="I942" i="4"/>
  <c r="J942" i="4"/>
  <c r="K942" i="4"/>
  <c r="L942" i="4"/>
  <c r="C943" i="4"/>
  <c r="D943" i="4"/>
  <c r="E943" i="4"/>
  <c r="F943" i="4"/>
  <c r="G943" i="4"/>
  <c r="H943" i="4"/>
  <c r="I943" i="4"/>
  <c r="J943" i="4"/>
  <c r="K943" i="4"/>
  <c r="L943" i="4"/>
  <c r="C944" i="4"/>
  <c r="D944" i="4"/>
  <c r="E944" i="4"/>
  <c r="F944" i="4"/>
  <c r="G944" i="4"/>
  <c r="H944" i="4"/>
  <c r="I944" i="4"/>
  <c r="J944" i="4"/>
  <c r="K944" i="4"/>
  <c r="L944" i="4"/>
  <c r="C945" i="4"/>
  <c r="D945" i="4"/>
  <c r="E945" i="4"/>
  <c r="F945" i="4"/>
  <c r="G945" i="4"/>
  <c r="H945" i="4"/>
  <c r="I945" i="4"/>
  <c r="J945" i="4"/>
  <c r="K945" i="4"/>
  <c r="L945" i="4"/>
  <c r="C946" i="4"/>
  <c r="D946" i="4"/>
  <c r="E946" i="4"/>
  <c r="F946" i="4"/>
  <c r="G946" i="4"/>
  <c r="H946" i="4"/>
  <c r="I946" i="4"/>
  <c r="J946" i="4"/>
  <c r="K946" i="4"/>
  <c r="L946" i="4"/>
  <c r="C947" i="4"/>
  <c r="D947" i="4"/>
  <c r="E947" i="4"/>
  <c r="F947" i="4"/>
  <c r="G947" i="4"/>
  <c r="H947" i="4"/>
  <c r="I947" i="4"/>
  <c r="J947" i="4"/>
  <c r="K947" i="4"/>
  <c r="L947" i="4"/>
  <c r="C948" i="4"/>
  <c r="D948" i="4"/>
  <c r="E948" i="4"/>
  <c r="F948" i="4"/>
  <c r="G948" i="4"/>
  <c r="H948" i="4"/>
  <c r="I948" i="4"/>
  <c r="J948" i="4"/>
  <c r="K948" i="4"/>
  <c r="L948" i="4"/>
  <c r="C949" i="4"/>
  <c r="D949" i="4"/>
  <c r="E949" i="4"/>
  <c r="F949" i="4"/>
  <c r="G949" i="4"/>
  <c r="H949" i="4"/>
  <c r="I949" i="4"/>
  <c r="J949" i="4"/>
  <c r="K949" i="4"/>
  <c r="L949" i="4"/>
  <c r="C950" i="4"/>
  <c r="D950" i="4"/>
  <c r="E950" i="4"/>
  <c r="F950" i="4"/>
  <c r="G950" i="4"/>
  <c r="H950" i="4"/>
  <c r="I950" i="4"/>
  <c r="J950" i="4"/>
  <c r="K950" i="4"/>
  <c r="L950" i="4"/>
  <c r="C951" i="4"/>
  <c r="D951" i="4"/>
  <c r="E951" i="4"/>
  <c r="F951" i="4"/>
  <c r="G951" i="4"/>
  <c r="H951" i="4"/>
  <c r="I951" i="4"/>
  <c r="J951" i="4"/>
  <c r="K951" i="4"/>
  <c r="L951" i="4"/>
  <c r="C952" i="4"/>
  <c r="D952" i="4"/>
  <c r="E952" i="4"/>
  <c r="F952" i="4"/>
  <c r="G952" i="4"/>
  <c r="H952" i="4"/>
  <c r="I952" i="4"/>
  <c r="J952" i="4"/>
  <c r="K952" i="4"/>
  <c r="L952" i="4"/>
  <c r="C953" i="4"/>
  <c r="D953" i="4"/>
  <c r="E953" i="4"/>
  <c r="F953" i="4"/>
  <c r="G953" i="4"/>
  <c r="H953" i="4"/>
  <c r="I953" i="4"/>
  <c r="J953" i="4"/>
  <c r="K953" i="4"/>
  <c r="L953" i="4"/>
  <c r="C954" i="4"/>
  <c r="D954" i="4"/>
  <c r="E954" i="4"/>
  <c r="F954" i="4"/>
  <c r="G954" i="4"/>
  <c r="H954" i="4"/>
  <c r="I954" i="4"/>
  <c r="J954" i="4"/>
  <c r="K954" i="4"/>
  <c r="L954" i="4"/>
  <c r="C955" i="4"/>
  <c r="D955" i="4"/>
  <c r="E955" i="4"/>
  <c r="F955" i="4"/>
  <c r="G955" i="4"/>
  <c r="H955" i="4"/>
  <c r="I955" i="4"/>
  <c r="J955" i="4"/>
  <c r="K955" i="4"/>
  <c r="L955" i="4"/>
  <c r="C956" i="4"/>
  <c r="D956" i="4"/>
  <c r="E956" i="4"/>
  <c r="F956" i="4"/>
  <c r="G956" i="4"/>
  <c r="H956" i="4"/>
  <c r="I956" i="4"/>
  <c r="J956" i="4"/>
  <c r="K956" i="4"/>
  <c r="L956" i="4"/>
  <c r="C957" i="4"/>
  <c r="D957" i="4"/>
  <c r="E957" i="4"/>
  <c r="F957" i="4"/>
  <c r="G957" i="4"/>
  <c r="H957" i="4"/>
  <c r="I957" i="4"/>
  <c r="J957" i="4"/>
  <c r="K957" i="4"/>
  <c r="L957" i="4"/>
  <c r="C958" i="4"/>
  <c r="D958" i="4"/>
  <c r="E958" i="4"/>
  <c r="F958" i="4"/>
  <c r="G958" i="4"/>
  <c r="H958" i="4"/>
  <c r="I958" i="4"/>
  <c r="J958" i="4"/>
  <c r="K958" i="4"/>
  <c r="L958" i="4"/>
  <c r="C959" i="4"/>
  <c r="D959" i="4"/>
  <c r="E959" i="4"/>
  <c r="F959" i="4"/>
  <c r="G959" i="4"/>
  <c r="H959" i="4"/>
  <c r="I959" i="4"/>
  <c r="J959" i="4"/>
  <c r="K959" i="4"/>
  <c r="L959" i="4"/>
  <c r="C960" i="4"/>
  <c r="D960" i="4"/>
  <c r="E960" i="4"/>
  <c r="F960" i="4"/>
  <c r="G960" i="4"/>
  <c r="H960" i="4"/>
  <c r="I960" i="4"/>
  <c r="J960" i="4"/>
  <c r="K960" i="4"/>
  <c r="L960" i="4"/>
  <c r="C961" i="4"/>
  <c r="D961" i="4"/>
  <c r="E961" i="4"/>
  <c r="F961" i="4"/>
  <c r="G961" i="4"/>
  <c r="H961" i="4"/>
  <c r="I961" i="4"/>
  <c r="J961" i="4"/>
  <c r="K961" i="4"/>
  <c r="L961" i="4"/>
  <c r="C962" i="4"/>
  <c r="D962" i="4"/>
  <c r="E962" i="4"/>
  <c r="F962" i="4"/>
  <c r="G962" i="4"/>
  <c r="H962" i="4"/>
  <c r="I962" i="4"/>
  <c r="J962" i="4"/>
  <c r="K962" i="4"/>
  <c r="L962" i="4"/>
  <c r="C963" i="4"/>
  <c r="D963" i="4"/>
  <c r="E963" i="4"/>
  <c r="F963" i="4"/>
  <c r="G963" i="4"/>
  <c r="H963" i="4"/>
  <c r="I963" i="4"/>
  <c r="J963" i="4"/>
  <c r="K963" i="4"/>
  <c r="L963" i="4"/>
  <c r="C964" i="4"/>
  <c r="D964" i="4"/>
  <c r="E964" i="4"/>
  <c r="F964" i="4"/>
  <c r="G964" i="4"/>
  <c r="H964" i="4"/>
  <c r="I964" i="4"/>
  <c r="J964" i="4"/>
  <c r="K964" i="4"/>
  <c r="L964" i="4"/>
  <c r="C965" i="4"/>
  <c r="D965" i="4"/>
  <c r="E965" i="4"/>
  <c r="F965" i="4"/>
  <c r="G965" i="4"/>
  <c r="H965" i="4"/>
  <c r="I965" i="4"/>
  <c r="J965" i="4"/>
  <c r="K965" i="4"/>
  <c r="L965" i="4"/>
  <c r="C966" i="4"/>
  <c r="D966" i="4"/>
  <c r="E966" i="4"/>
  <c r="F966" i="4"/>
  <c r="G966" i="4"/>
  <c r="H966" i="4"/>
  <c r="I966" i="4"/>
  <c r="J966" i="4"/>
  <c r="K966" i="4"/>
  <c r="L966" i="4"/>
  <c r="C967" i="4"/>
  <c r="D967" i="4"/>
  <c r="E967" i="4"/>
  <c r="F967" i="4"/>
  <c r="G967" i="4"/>
  <c r="D36" i="14" s="1"/>
  <c r="H967" i="4"/>
  <c r="E36" i="14" s="1"/>
  <c r="I967" i="4"/>
  <c r="B36" i="14" s="1"/>
  <c r="J967" i="4"/>
  <c r="C36" i="14" s="1"/>
  <c r="K967" i="4"/>
  <c r="L967" i="4"/>
  <c r="C968" i="4"/>
  <c r="D968" i="4"/>
  <c r="E968" i="4"/>
  <c r="F968" i="4"/>
  <c r="G968" i="4"/>
  <c r="H968" i="4"/>
  <c r="I968" i="4"/>
  <c r="J968" i="4"/>
  <c r="K968" i="4"/>
  <c r="L968" i="4"/>
  <c r="C969" i="4"/>
  <c r="D969" i="4"/>
  <c r="E969" i="4"/>
  <c r="F969" i="4"/>
  <c r="G969" i="4"/>
  <c r="H969" i="4"/>
  <c r="I969" i="4"/>
  <c r="J969" i="4"/>
  <c r="K969" i="4"/>
  <c r="L969" i="4"/>
  <c r="C970" i="4"/>
  <c r="D970" i="4"/>
  <c r="E970" i="4"/>
  <c r="F970" i="4"/>
  <c r="G970" i="4"/>
  <c r="H970" i="4"/>
  <c r="I970" i="4"/>
  <c r="J970" i="4"/>
  <c r="K970" i="4"/>
  <c r="L970" i="4"/>
  <c r="C971" i="4"/>
  <c r="D971" i="4"/>
  <c r="E971" i="4"/>
  <c r="F971" i="4"/>
  <c r="G971" i="4"/>
  <c r="H971" i="4"/>
  <c r="I971" i="4"/>
  <c r="J971" i="4"/>
  <c r="K971" i="4"/>
  <c r="L971" i="4"/>
  <c r="C972" i="4"/>
  <c r="D972" i="4"/>
  <c r="E972" i="4"/>
  <c r="F972" i="4"/>
  <c r="G972" i="4"/>
  <c r="H972" i="4"/>
  <c r="I972" i="4"/>
  <c r="J972" i="4"/>
  <c r="K972" i="4"/>
  <c r="L972" i="4"/>
  <c r="C973" i="4"/>
  <c r="D973" i="4"/>
  <c r="E973" i="4"/>
  <c r="F973" i="4"/>
  <c r="G973" i="4"/>
  <c r="H973" i="4"/>
  <c r="I973" i="4"/>
  <c r="J973" i="4"/>
  <c r="K973" i="4"/>
  <c r="L973" i="4"/>
  <c r="C974" i="4"/>
  <c r="D974" i="4"/>
  <c r="E974" i="4"/>
  <c r="F974" i="4"/>
  <c r="G974" i="4"/>
  <c r="H974" i="4"/>
  <c r="I974" i="4"/>
  <c r="J974" i="4"/>
  <c r="K974" i="4"/>
  <c r="L974" i="4"/>
  <c r="C975" i="4"/>
  <c r="D975" i="4"/>
  <c r="E975" i="4"/>
  <c r="F975" i="4"/>
  <c r="G975" i="4"/>
  <c r="H975" i="4"/>
  <c r="I975" i="4"/>
  <c r="J975" i="4"/>
  <c r="K975" i="4"/>
  <c r="L975" i="4"/>
  <c r="C976" i="4"/>
  <c r="D976" i="4"/>
  <c r="E976" i="4"/>
  <c r="F976" i="4"/>
  <c r="G976" i="4"/>
  <c r="H976" i="4"/>
  <c r="I976" i="4"/>
  <c r="J976" i="4"/>
  <c r="K976" i="4"/>
  <c r="L976" i="4"/>
  <c r="C977" i="4"/>
  <c r="D977" i="4"/>
  <c r="E977" i="4"/>
  <c r="F977" i="4"/>
  <c r="G977" i="4"/>
  <c r="H977" i="4"/>
  <c r="I977" i="4"/>
  <c r="J977" i="4"/>
  <c r="K977" i="4"/>
  <c r="L977" i="4"/>
  <c r="C978" i="4"/>
  <c r="D978" i="4"/>
  <c r="E978" i="4"/>
  <c r="F978" i="4"/>
  <c r="G978" i="4"/>
  <c r="H978" i="4"/>
  <c r="I978" i="4"/>
  <c r="J978" i="4"/>
  <c r="K978" i="4"/>
  <c r="L978" i="4"/>
  <c r="C979" i="4"/>
  <c r="D979" i="4"/>
  <c r="E979" i="4"/>
  <c r="F979" i="4"/>
  <c r="G979" i="4"/>
  <c r="H979" i="4"/>
  <c r="I979" i="4"/>
  <c r="J979" i="4"/>
  <c r="K979" i="4"/>
  <c r="L979" i="4"/>
  <c r="C980" i="4"/>
  <c r="D980" i="4"/>
  <c r="E980" i="4"/>
  <c r="F980" i="4"/>
  <c r="G980" i="4"/>
  <c r="H980" i="4"/>
  <c r="I980" i="4"/>
  <c r="J980" i="4"/>
  <c r="K980" i="4"/>
  <c r="L980" i="4"/>
  <c r="C981" i="4"/>
  <c r="D981" i="4"/>
  <c r="E981" i="4"/>
  <c r="F981" i="4"/>
  <c r="G981" i="4"/>
  <c r="H981" i="4"/>
  <c r="I981" i="4"/>
  <c r="J981" i="4"/>
  <c r="K981" i="4"/>
  <c r="L981" i="4"/>
  <c r="C982" i="4"/>
  <c r="D982" i="4"/>
  <c r="E982" i="4"/>
  <c r="F982" i="4"/>
  <c r="G982" i="4"/>
  <c r="H982" i="4"/>
  <c r="I982" i="4"/>
  <c r="J982" i="4"/>
  <c r="K982" i="4"/>
  <c r="L982" i="4"/>
  <c r="C983" i="4"/>
  <c r="D983" i="4"/>
  <c r="E983" i="4"/>
  <c r="F983" i="4"/>
  <c r="G983" i="4"/>
  <c r="H983" i="4"/>
  <c r="I983" i="4"/>
  <c r="J983" i="4"/>
  <c r="K983" i="4"/>
  <c r="L983" i="4"/>
  <c r="C984" i="4"/>
  <c r="D984" i="4"/>
  <c r="E984" i="4"/>
  <c r="F984" i="4"/>
  <c r="G984" i="4"/>
  <c r="H984" i="4"/>
  <c r="I984" i="4"/>
  <c r="J984" i="4"/>
  <c r="K984" i="4"/>
  <c r="L984" i="4"/>
  <c r="C985" i="4"/>
  <c r="D985" i="4"/>
  <c r="E985" i="4"/>
  <c r="F985" i="4"/>
  <c r="G985" i="4"/>
  <c r="H985" i="4"/>
  <c r="I985" i="4"/>
  <c r="J985" i="4"/>
  <c r="K985" i="4"/>
  <c r="L985" i="4"/>
  <c r="C986" i="4"/>
  <c r="D986" i="4"/>
  <c r="E986" i="4"/>
  <c r="F986" i="4"/>
  <c r="G986" i="4"/>
  <c r="H986" i="4"/>
  <c r="I986" i="4"/>
  <c r="J986" i="4"/>
  <c r="K986" i="4"/>
  <c r="L986" i="4"/>
  <c r="C987" i="4"/>
  <c r="D987" i="4"/>
  <c r="E987" i="4"/>
  <c r="F987" i="4"/>
  <c r="G987" i="4"/>
  <c r="H987" i="4"/>
  <c r="I987" i="4"/>
  <c r="J987" i="4"/>
  <c r="K987" i="4"/>
  <c r="L987" i="4"/>
  <c r="C988" i="4"/>
  <c r="D988" i="4"/>
  <c r="E988" i="4"/>
  <c r="F988" i="4"/>
  <c r="G988" i="4"/>
  <c r="H988" i="4"/>
  <c r="I988" i="4"/>
  <c r="J988" i="4"/>
  <c r="K988" i="4"/>
  <c r="L988" i="4"/>
  <c r="C989" i="4"/>
  <c r="D989" i="4"/>
  <c r="E989" i="4"/>
  <c r="F989" i="4"/>
  <c r="G989" i="4"/>
  <c r="H989" i="4"/>
  <c r="I989" i="4"/>
  <c r="J989" i="4"/>
  <c r="K989" i="4"/>
  <c r="L989" i="4"/>
  <c r="C990" i="4"/>
  <c r="D990" i="4"/>
  <c r="E990" i="4"/>
  <c r="F990" i="4"/>
  <c r="G990" i="4"/>
  <c r="H990" i="4"/>
  <c r="I990" i="4"/>
  <c r="J990" i="4"/>
  <c r="K990" i="4"/>
  <c r="L990" i="4"/>
  <c r="C991" i="4"/>
  <c r="D991" i="4"/>
  <c r="E991" i="4"/>
  <c r="F991" i="4"/>
  <c r="G991" i="4"/>
  <c r="H991" i="4"/>
  <c r="I991" i="4"/>
  <c r="J991" i="4"/>
  <c r="K991" i="4"/>
  <c r="L991" i="4"/>
  <c r="C992" i="4"/>
  <c r="D992" i="4"/>
  <c r="E992" i="4"/>
  <c r="F992" i="4"/>
  <c r="G992" i="4"/>
  <c r="H992" i="4"/>
  <c r="I992" i="4"/>
  <c r="J992" i="4"/>
  <c r="K992" i="4"/>
  <c r="L992" i="4"/>
  <c r="C993" i="4"/>
  <c r="D993" i="4"/>
  <c r="E993" i="4"/>
  <c r="F993" i="4"/>
  <c r="G993" i="4"/>
  <c r="H993" i="4"/>
  <c r="I993" i="4"/>
  <c r="J993" i="4"/>
  <c r="K993" i="4"/>
  <c r="L993" i="4"/>
  <c r="C994" i="4"/>
  <c r="D994" i="4"/>
  <c r="E994" i="4"/>
  <c r="F994" i="4"/>
  <c r="G994" i="4"/>
  <c r="H994" i="4"/>
  <c r="I994" i="4"/>
  <c r="J994" i="4"/>
  <c r="K994" i="4"/>
  <c r="L994" i="4"/>
  <c r="C995" i="4"/>
  <c r="D995" i="4"/>
  <c r="E995" i="4"/>
  <c r="F995" i="4"/>
  <c r="G995" i="4"/>
  <c r="H995" i="4"/>
  <c r="I995" i="4"/>
  <c r="J995" i="4"/>
  <c r="K995" i="4"/>
  <c r="L995" i="4"/>
  <c r="C996" i="4"/>
  <c r="D996" i="4"/>
  <c r="E996" i="4"/>
  <c r="F996" i="4"/>
  <c r="G996" i="4"/>
  <c r="H996" i="4"/>
  <c r="I996" i="4"/>
  <c r="J996" i="4"/>
  <c r="K996" i="4"/>
  <c r="L996" i="4"/>
  <c r="C997" i="4"/>
  <c r="D997" i="4"/>
  <c r="E997" i="4"/>
  <c r="F997" i="4"/>
  <c r="G997" i="4"/>
  <c r="H997" i="4"/>
  <c r="I997" i="4"/>
  <c r="J997" i="4"/>
  <c r="K997" i="4"/>
  <c r="L997" i="4"/>
  <c r="C998" i="4"/>
  <c r="D998" i="4"/>
  <c r="E998" i="4"/>
  <c r="F998" i="4"/>
  <c r="G998" i="4"/>
  <c r="H998" i="4"/>
  <c r="I998" i="4"/>
  <c r="J998" i="4"/>
  <c r="K998" i="4"/>
  <c r="L998" i="4"/>
  <c r="C999" i="4"/>
  <c r="D999" i="4"/>
  <c r="E999" i="4"/>
  <c r="F999" i="4"/>
  <c r="G999" i="4"/>
  <c r="H999" i="4"/>
  <c r="I999" i="4"/>
  <c r="J999" i="4"/>
  <c r="K999" i="4"/>
  <c r="L999" i="4"/>
  <c r="C1000" i="4"/>
  <c r="D1000" i="4"/>
  <c r="E1000" i="4"/>
  <c r="F1000" i="4"/>
  <c r="G1000" i="4"/>
  <c r="H1000" i="4"/>
  <c r="I1000" i="4"/>
  <c r="J1000" i="4"/>
  <c r="K1000" i="4"/>
  <c r="L1000" i="4"/>
  <c r="C1001" i="4"/>
  <c r="D1001" i="4"/>
  <c r="E1001" i="4"/>
  <c r="F1001" i="4"/>
  <c r="G1001" i="4"/>
  <c r="H1001" i="4"/>
  <c r="I1001" i="4"/>
  <c r="J1001" i="4"/>
  <c r="K1001" i="4"/>
  <c r="L1001" i="4"/>
  <c r="C1002" i="4"/>
  <c r="D1002" i="4"/>
  <c r="E1002" i="4"/>
  <c r="F1002" i="4"/>
  <c r="G1002" i="4"/>
  <c r="H1002" i="4"/>
  <c r="I1002" i="4"/>
  <c r="J1002" i="4"/>
  <c r="K1002" i="4"/>
  <c r="L1002" i="4"/>
  <c r="C1003" i="4"/>
  <c r="D1003" i="4"/>
  <c r="E1003" i="4"/>
  <c r="F1003" i="4"/>
  <c r="G1003" i="4"/>
  <c r="H1003" i="4"/>
  <c r="I1003" i="4"/>
  <c r="J1003" i="4"/>
  <c r="K1003" i="4"/>
  <c r="L1003" i="4"/>
  <c r="C1004" i="4"/>
  <c r="D1004" i="4"/>
  <c r="E1004" i="4"/>
  <c r="F1004" i="4"/>
  <c r="G1004" i="4"/>
  <c r="H1004" i="4"/>
  <c r="I1004" i="4"/>
  <c r="J1004" i="4"/>
  <c r="K1004" i="4"/>
  <c r="L1004" i="4"/>
  <c r="C1005" i="4"/>
  <c r="D1005" i="4"/>
  <c r="E1005" i="4"/>
  <c r="F1005" i="4"/>
  <c r="G1005" i="4"/>
  <c r="H1005" i="4"/>
  <c r="I1005" i="4"/>
  <c r="J1005" i="4"/>
  <c r="K1005" i="4"/>
  <c r="L1005" i="4"/>
  <c r="C1006" i="4"/>
  <c r="D1006" i="4"/>
  <c r="E1006" i="4"/>
  <c r="F1006" i="4"/>
  <c r="G1006" i="4"/>
  <c r="H1006" i="4"/>
  <c r="I1006" i="4"/>
  <c r="J1006" i="4"/>
  <c r="K1006" i="4"/>
  <c r="L1006" i="4"/>
  <c r="C1007" i="4"/>
  <c r="D1007" i="4"/>
  <c r="E1007" i="4"/>
  <c r="F1007" i="4"/>
  <c r="G1007" i="4"/>
  <c r="H1007" i="4"/>
  <c r="I1007" i="4"/>
  <c r="J1007" i="4"/>
  <c r="K1007" i="4"/>
  <c r="L1007" i="4"/>
  <c r="C1008" i="4"/>
  <c r="D1008" i="4"/>
  <c r="E1008" i="4"/>
  <c r="F1008" i="4"/>
  <c r="G1008" i="4"/>
  <c r="H1008" i="4"/>
  <c r="I1008" i="4"/>
  <c r="J1008" i="4"/>
  <c r="K1008" i="4"/>
  <c r="L1008" i="4"/>
  <c r="C1009" i="4"/>
  <c r="D1009" i="4"/>
  <c r="E1009" i="4"/>
  <c r="F1009" i="4"/>
  <c r="G1009" i="4"/>
  <c r="H1009" i="4"/>
  <c r="I1009" i="4"/>
  <c r="J1009" i="4"/>
  <c r="K1009" i="4"/>
  <c r="L1009" i="4"/>
  <c r="C1010" i="4"/>
  <c r="D1010" i="4"/>
  <c r="E1010" i="4"/>
  <c r="F1010" i="4"/>
  <c r="G1010" i="4"/>
  <c r="H1010" i="4"/>
  <c r="I1010" i="4"/>
  <c r="J1010" i="4"/>
  <c r="K1010" i="4"/>
  <c r="L1010" i="4"/>
  <c r="C1011" i="4"/>
  <c r="D1011" i="4"/>
  <c r="E1011" i="4"/>
  <c r="F1011" i="4"/>
  <c r="G1011" i="4"/>
  <c r="H1011" i="4"/>
  <c r="I1011" i="4"/>
  <c r="J1011" i="4"/>
  <c r="K1011" i="4"/>
  <c r="L1011" i="4"/>
  <c r="C1012" i="4"/>
  <c r="D1012" i="4"/>
  <c r="E1012" i="4"/>
  <c r="F1012" i="4"/>
  <c r="G1012" i="4"/>
  <c r="H1012" i="4"/>
  <c r="I1012" i="4"/>
  <c r="J1012" i="4"/>
  <c r="K1012" i="4"/>
  <c r="L1012" i="4"/>
  <c r="C1013" i="4"/>
  <c r="D1013" i="4"/>
  <c r="E1013" i="4"/>
  <c r="F1013" i="4"/>
  <c r="G1013" i="4"/>
  <c r="H1013" i="4"/>
  <c r="I1013" i="4"/>
  <c r="J1013" i="4"/>
  <c r="K1013" i="4"/>
  <c r="L1013" i="4"/>
  <c r="C1014" i="4"/>
  <c r="D1014" i="4"/>
  <c r="E1014" i="4"/>
  <c r="F1014" i="4"/>
  <c r="G1014" i="4"/>
  <c r="H1014" i="4"/>
  <c r="I1014" i="4"/>
  <c r="J1014" i="4"/>
  <c r="K1014" i="4"/>
  <c r="L1014" i="4"/>
  <c r="C1015" i="4"/>
  <c r="D1015" i="4"/>
  <c r="E1015" i="4"/>
  <c r="F1015" i="4"/>
  <c r="G1015" i="4"/>
  <c r="H1015" i="4"/>
  <c r="I1015" i="4"/>
  <c r="J1015" i="4"/>
  <c r="K1015" i="4"/>
  <c r="L1015" i="4"/>
  <c r="C1016" i="4"/>
  <c r="D1016" i="4"/>
  <c r="E1016" i="4"/>
  <c r="F1016" i="4"/>
  <c r="G1016" i="4"/>
  <c r="H1016" i="4"/>
  <c r="I1016" i="4"/>
  <c r="J1016" i="4"/>
  <c r="K1016" i="4"/>
  <c r="L1016" i="4"/>
  <c r="C1017" i="4"/>
  <c r="D1017" i="4"/>
  <c r="E1017" i="4"/>
  <c r="F1017" i="4"/>
  <c r="G1017" i="4"/>
  <c r="H1017" i="4"/>
  <c r="I1017" i="4"/>
  <c r="J1017" i="4"/>
  <c r="K1017" i="4"/>
  <c r="L1017" i="4"/>
  <c r="C1018" i="4"/>
  <c r="D1018" i="4"/>
  <c r="E1018" i="4"/>
  <c r="F1018" i="4"/>
  <c r="G1018" i="4"/>
  <c r="H1018" i="4"/>
  <c r="I1018" i="4"/>
  <c r="J1018" i="4"/>
  <c r="K1018" i="4"/>
  <c r="L1018" i="4"/>
  <c r="C1019" i="4"/>
  <c r="D1019" i="4"/>
  <c r="E1019" i="4"/>
  <c r="F1019" i="4"/>
  <c r="G1019" i="4"/>
  <c r="H1019" i="4"/>
  <c r="I1019" i="4"/>
  <c r="J1019" i="4"/>
  <c r="K1019" i="4"/>
  <c r="L1019" i="4"/>
  <c r="C1020" i="4"/>
  <c r="D1020" i="4"/>
  <c r="E1020" i="4"/>
  <c r="F1020" i="4"/>
  <c r="G1020" i="4"/>
  <c r="H1020" i="4"/>
  <c r="I1020" i="4"/>
  <c r="J1020" i="4"/>
  <c r="K1020" i="4"/>
  <c r="L1020" i="4"/>
  <c r="C1021" i="4"/>
  <c r="D1021" i="4"/>
  <c r="E1021" i="4"/>
  <c r="F1021" i="4"/>
  <c r="G1021" i="4"/>
  <c r="H1021" i="4"/>
  <c r="I1021" i="4"/>
  <c r="J1021" i="4"/>
  <c r="K1021" i="4"/>
  <c r="L1021" i="4"/>
  <c r="C1022" i="4"/>
  <c r="D1022" i="4"/>
  <c r="E1022" i="4"/>
  <c r="F1022" i="4"/>
  <c r="G1022" i="4"/>
  <c r="H1022" i="4"/>
  <c r="I1022" i="4"/>
  <c r="J1022" i="4"/>
  <c r="K1022" i="4"/>
  <c r="L1022" i="4"/>
  <c r="C1023" i="4"/>
  <c r="D1023" i="4"/>
  <c r="E1023" i="4"/>
  <c r="F1023" i="4"/>
  <c r="G1023" i="4"/>
  <c r="H1023" i="4"/>
  <c r="I1023" i="4"/>
  <c r="J1023" i="4"/>
  <c r="K1023" i="4"/>
  <c r="L1023" i="4"/>
  <c r="C1024" i="4"/>
  <c r="D1024" i="4"/>
  <c r="E1024" i="4"/>
  <c r="F1024" i="4"/>
  <c r="G1024" i="4"/>
  <c r="H1024" i="4"/>
  <c r="I1024" i="4"/>
  <c r="J1024" i="4"/>
  <c r="K1024" i="4"/>
  <c r="L1024" i="4"/>
  <c r="C1025" i="4"/>
  <c r="D1025" i="4"/>
  <c r="E1025" i="4"/>
  <c r="F1025" i="4"/>
  <c r="G1025" i="4"/>
  <c r="H1025" i="4"/>
  <c r="I1025" i="4"/>
  <c r="J1025" i="4"/>
  <c r="K1025" i="4"/>
  <c r="L1025" i="4"/>
  <c r="C1026" i="4"/>
  <c r="D1026" i="4"/>
  <c r="E1026" i="4"/>
  <c r="F1026" i="4"/>
  <c r="G1026" i="4"/>
  <c r="H1026" i="4"/>
  <c r="I1026" i="4"/>
  <c r="J1026" i="4"/>
  <c r="K1026" i="4"/>
  <c r="L1026" i="4"/>
  <c r="C1027" i="4"/>
  <c r="D1027" i="4"/>
  <c r="E1027" i="4"/>
  <c r="F1027" i="4"/>
  <c r="G1027" i="4"/>
  <c r="H1027" i="4"/>
  <c r="I1027" i="4"/>
  <c r="J1027" i="4"/>
  <c r="K1027" i="4"/>
  <c r="L1027" i="4"/>
  <c r="C1028" i="4"/>
  <c r="D1028" i="4"/>
  <c r="E1028" i="4"/>
  <c r="F1028" i="4"/>
  <c r="G1028" i="4"/>
  <c r="H1028" i="4"/>
  <c r="I1028" i="4"/>
  <c r="J1028" i="4"/>
  <c r="K1028" i="4"/>
  <c r="L1028" i="4"/>
  <c r="C1029" i="4"/>
  <c r="D1029" i="4"/>
  <c r="E1029" i="4"/>
  <c r="F1029" i="4"/>
  <c r="G1029" i="4"/>
  <c r="H1029" i="4"/>
  <c r="I1029" i="4"/>
  <c r="J1029" i="4"/>
  <c r="K1029" i="4"/>
  <c r="L1029" i="4"/>
  <c r="C1030" i="4"/>
  <c r="D1030" i="4"/>
  <c r="E1030" i="4"/>
  <c r="F1030" i="4"/>
  <c r="G1030" i="4"/>
  <c r="H1030" i="4"/>
  <c r="I1030" i="4"/>
  <c r="J1030" i="4"/>
  <c r="K1030" i="4"/>
  <c r="L1030" i="4"/>
  <c r="C1031" i="4"/>
  <c r="D1031" i="4"/>
  <c r="E1031" i="4"/>
  <c r="F1031" i="4"/>
  <c r="G1031" i="4"/>
  <c r="H1031" i="4"/>
  <c r="I1031" i="4"/>
  <c r="J1031" i="4"/>
  <c r="K1031" i="4"/>
  <c r="L1031" i="4"/>
  <c r="C1032" i="4"/>
  <c r="D1032" i="4"/>
  <c r="E1032" i="4"/>
  <c r="F1032" i="4"/>
  <c r="G1032" i="4"/>
  <c r="H1032" i="4"/>
  <c r="I1032" i="4"/>
  <c r="J1032" i="4"/>
  <c r="K1032" i="4"/>
  <c r="L1032" i="4"/>
  <c r="C1033" i="4"/>
  <c r="D1033" i="4"/>
  <c r="E1033" i="4"/>
  <c r="F1033" i="4"/>
  <c r="G1033" i="4"/>
  <c r="H1033" i="4"/>
  <c r="I1033" i="4"/>
  <c r="J1033" i="4"/>
  <c r="K1033" i="4"/>
  <c r="L1033" i="4"/>
  <c r="C1034" i="4"/>
  <c r="D1034" i="4"/>
  <c r="E1034" i="4"/>
  <c r="F1034" i="4"/>
  <c r="G1034" i="4"/>
  <c r="H1034" i="4"/>
  <c r="I1034" i="4"/>
  <c r="J1034" i="4"/>
  <c r="K1034" i="4"/>
  <c r="L1034" i="4"/>
  <c r="C1035" i="4"/>
  <c r="D1035" i="4"/>
  <c r="E1035" i="4"/>
  <c r="F1035" i="4"/>
  <c r="G1035" i="4"/>
  <c r="H1035" i="4"/>
  <c r="I1035" i="4"/>
  <c r="J1035" i="4"/>
  <c r="K1035" i="4"/>
  <c r="L1035" i="4"/>
  <c r="C1036" i="4"/>
  <c r="D1036" i="4"/>
  <c r="E1036" i="4"/>
  <c r="F1036" i="4"/>
  <c r="G1036" i="4"/>
  <c r="H1036" i="4"/>
  <c r="I1036" i="4"/>
  <c r="J1036" i="4"/>
  <c r="K1036" i="4"/>
  <c r="L1036" i="4"/>
  <c r="C1037" i="4"/>
  <c r="D1037" i="4"/>
  <c r="E1037" i="4"/>
  <c r="F1037" i="4"/>
  <c r="G1037" i="4"/>
  <c r="H1037" i="4"/>
  <c r="I1037" i="4"/>
  <c r="J1037" i="4"/>
  <c r="K1037" i="4"/>
  <c r="L1037" i="4"/>
  <c r="C1038" i="4"/>
  <c r="D1038" i="4"/>
  <c r="E1038" i="4"/>
  <c r="F1038" i="4"/>
  <c r="G1038" i="4"/>
  <c r="H1038" i="4"/>
  <c r="I1038" i="4"/>
  <c r="J1038" i="4"/>
  <c r="K1038" i="4"/>
  <c r="L1038" i="4"/>
  <c r="C1039" i="4"/>
  <c r="D1039" i="4"/>
  <c r="E1039" i="4"/>
  <c r="F1039" i="4"/>
  <c r="G1039" i="4"/>
  <c r="H1039" i="4"/>
  <c r="I1039" i="4"/>
  <c r="J1039" i="4"/>
  <c r="K1039" i="4"/>
  <c r="L1039" i="4"/>
  <c r="C1040" i="4"/>
  <c r="D1040" i="4"/>
  <c r="E1040" i="4"/>
  <c r="F1040" i="4"/>
  <c r="G1040" i="4"/>
  <c r="H1040" i="4"/>
  <c r="I1040" i="4"/>
  <c r="J1040" i="4"/>
  <c r="K1040" i="4"/>
  <c r="L1040" i="4"/>
  <c r="C1041" i="4"/>
  <c r="D1041" i="4"/>
  <c r="E1041" i="4"/>
  <c r="F1041" i="4"/>
  <c r="G1041" i="4"/>
  <c r="H1041" i="4"/>
  <c r="I1041" i="4"/>
  <c r="J1041" i="4"/>
  <c r="K1041" i="4"/>
  <c r="L1041" i="4"/>
  <c r="C1042" i="4"/>
  <c r="D1042" i="4"/>
  <c r="E1042" i="4"/>
  <c r="F1042" i="4"/>
  <c r="G1042" i="4"/>
  <c r="H1042" i="4"/>
  <c r="I1042" i="4"/>
  <c r="J1042" i="4"/>
  <c r="K1042" i="4"/>
  <c r="L1042" i="4"/>
  <c r="C1043" i="4"/>
  <c r="D1043" i="4"/>
  <c r="E1043" i="4"/>
  <c r="F1043" i="4"/>
  <c r="G1043" i="4"/>
  <c r="H1043" i="4"/>
  <c r="I1043" i="4"/>
  <c r="J1043" i="4"/>
  <c r="K1043" i="4"/>
  <c r="L1043" i="4"/>
  <c r="C1044" i="4"/>
  <c r="D1044" i="4"/>
  <c r="E1044" i="4"/>
  <c r="F1044" i="4"/>
  <c r="G1044" i="4"/>
  <c r="H1044" i="4"/>
  <c r="I1044" i="4"/>
  <c r="J1044" i="4"/>
  <c r="K1044" i="4"/>
  <c r="L1044" i="4"/>
  <c r="C1045" i="4"/>
  <c r="D1045" i="4"/>
  <c r="E1045" i="4"/>
  <c r="F1045" i="4"/>
  <c r="G1045" i="4"/>
  <c r="H1045" i="4"/>
  <c r="I1045" i="4"/>
  <c r="J1045" i="4"/>
  <c r="K1045" i="4"/>
  <c r="L1045" i="4"/>
  <c r="C1046" i="4"/>
  <c r="D1046" i="4"/>
  <c r="E1046" i="4"/>
  <c r="F1046" i="4"/>
  <c r="G1046" i="4"/>
  <c r="H1046" i="4"/>
  <c r="I1046" i="4"/>
  <c r="J1046" i="4"/>
  <c r="K1046" i="4"/>
  <c r="L1046" i="4"/>
  <c r="C1047" i="4"/>
  <c r="D1047" i="4"/>
  <c r="E1047" i="4"/>
  <c r="F1047" i="4"/>
  <c r="G1047" i="4"/>
  <c r="H1047" i="4"/>
  <c r="I1047" i="4"/>
  <c r="J1047" i="4"/>
  <c r="K1047" i="4"/>
  <c r="L1047" i="4"/>
  <c r="C1048" i="4"/>
  <c r="D1048" i="4"/>
  <c r="E1048" i="4"/>
  <c r="F1048" i="4"/>
  <c r="G1048" i="4"/>
  <c r="H1048" i="4"/>
  <c r="I1048" i="4"/>
  <c r="J1048" i="4"/>
  <c r="K1048" i="4"/>
  <c r="L1048" i="4"/>
  <c r="C1049" i="4"/>
  <c r="D1049" i="4"/>
  <c r="E1049" i="4"/>
  <c r="F1049" i="4"/>
  <c r="G1049" i="4"/>
  <c r="H1049" i="4"/>
  <c r="I1049" i="4"/>
  <c r="J1049" i="4"/>
  <c r="K1049" i="4"/>
  <c r="L1049" i="4"/>
  <c r="C1050" i="4"/>
  <c r="D1050" i="4"/>
  <c r="E1050" i="4"/>
  <c r="F1050" i="4"/>
  <c r="G1050" i="4"/>
  <c r="H1050" i="4"/>
  <c r="I1050" i="4"/>
  <c r="J1050" i="4"/>
  <c r="K1050" i="4"/>
  <c r="L1050" i="4"/>
  <c r="C1051" i="4"/>
  <c r="D1051" i="4"/>
  <c r="E1051" i="4"/>
  <c r="F1051" i="4"/>
  <c r="G1051" i="4"/>
  <c r="H1051" i="4"/>
  <c r="I1051" i="4"/>
  <c r="J1051" i="4"/>
  <c r="K1051" i="4"/>
  <c r="L1051" i="4"/>
  <c r="C1052" i="4"/>
  <c r="D1052" i="4"/>
  <c r="E1052" i="4"/>
  <c r="F1052" i="4"/>
  <c r="G1052" i="4"/>
  <c r="H1052" i="4"/>
  <c r="I1052" i="4"/>
  <c r="J1052" i="4"/>
  <c r="K1052" i="4"/>
  <c r="L1052" i="4"/>
  <c r="C1053" i="4"/>
  <c r="D1053" i="4"/>
  <c r="E1053" i="4"/>
  <c r="F1053" i="4"/>
  <c r="G1053" i="4"/>
  <c r="H1053" i="4"/>
  <c r="I1053" i="4"/>
  <c r="J1053" i="4"/>
  <c r="K1053" i="4"/>
  <c r="L1053" i="4"/>
  <c r="C1054" i="4"/>
  <c r="D1054" i="4"/>
  <c r="E1054" i="4"/>
  <c r="F1054" i="4"/>
  <c r="G1054" i="4"/>
  <c r="H1054" i="4"/>
  <c r="I1054" i="4"/>
  <c r="J1054" i="4"/>
  <c r="K1054" i="4"/>
  <c r="L1054" i="4"/>
  <c r="C1055" i="4"/>
  <c r="D1055" i="4"/>
  <c r="E1055" i="4"/>
  <c r="F1055" i="4"/>
  <c r="G1055" i="4"/>
  <c r="H1055" i="4"/>
  <c r="I1055" i="4"/>
  <c r="J1055" i="4"/>
  <c r="K1055" i="4"/>
  <c r="L1055" i="4"/>
  <c r="C1056" i="4"/>
  <c r="D1056" i="4"/>
  <c r="E1056" i="4"/>
  <c r="F1056" i="4"/>
  <c r="G1056" i="4"/>
  <c r="H1056" i="4"/>
  <c r="I1056" i="4"/>
  <c r="J1056" i="4"/>
  <c r="K1056" i="4"/>
  <c r="L1056" i="4"/>
  <c r="C1057" i="4"/>
  <c r="D1057" i="4"/>
  <c r="E1057" i="4"/>
  <c r="F1057" i="4"/>
  <c r="G1057" i="4"/>
  <c r="H1057" i="4"/>
  <c r="I1057" i="4"/>
  <c r="J1057" i="4"/>
  <c r="K1057" i="4"/>
  <c r="L1057" i="4"/>
  <c r="C1058" i="4"/>
  <c r="D1058" i="4"/>
  <c r="E1058" i="4"/>
  <c r="F1058" i="4"/>
  <c r="G1058" i="4"/>
  <c r="H1058" i="4"/>
  <c r="I1058" i="4"/>
  <c r="J1058" i="4"/>
  <c r="K1058" i="4"/>
  <c r="L1058" i="4"/>
  <c r="C1059" i="4"/>
  <c r="D1059" i="4"/>
  <c r="E1059" i="4"/>
  <c r="F1059" i="4"/>
  <c r="G1059" i="4"/>
  <c r="H1059" i="4"/>
  <c r="I1059" i="4"/>
  <c r="J1059" i="4"/>
  <c r="K1059" i="4"/>
  <c r="L1059" i="4"/>
  <c r="C1060" i="4"/>
  <c r="D1060" i="4"/>
  <c r="E1060" i="4"/>
  <c r="F1060" i="4"/>
  <c r="G1060" i="4"/>
  <c r="H1060" i="4"/>
  <c r="I1060" i="4"/>
  <c r="J1060" i="4"/>
  <c r="K1060" i="4"/>
  <c r="L1060" i="4"/>
  <c r="C1061" i="4"/>
  <c r="D1061" i="4"/>
  <c r="E1061" i="4"/>
  <c r="F1061" i="4"/>
  <c r="G1061" i="4"/>
  <c r="H1061" i="4"/>
  <c r="I1061" i="4"/>
  <c r="J1061" i="4"/>
  <c r="K1061" i="4"/>
  <c r="L1061" i="4"/>
  <c r="C1062" i="4"/>
  <c r="D1062" i="4"/>
  <c r="E1062" i="4"/>
  <c r="F1062" i="4"/>
  <c r="G1062" i="4"/>
  <c r="H1062" i="4"/>
  <c r="I1062" i="4"/>
  <c r="J1062" i="4"/>
  <c r="K1062" i="4"/>
  <c r="L1062" i="4"/>
  <c r="C1063" i="4"/>
  <c r="D1063" i="4"/>
  <c r="E1063" i="4"/>
  <c r="F1063" i="4"/>
  <c r="G1063" i="4"/>
  <c r="H1063" i="4"/>
  <c r="I1063" i="4"/>
  <c r="J1063" i="4"/>
  <c r="K1063" i="4"/>
  <c r="L1063" i="4"/>
  <c r="C1064" i="4"/>
  <c r="D1064" i="4"/>
  <c r="E1064" i="4"/>
  <c r="F1064" i="4"/>
  <c r="G1064" i="4"/>
  <c r="H1064" i="4"/>
  <c r="I1064" i="4"/>
  <c r="J1064" i="4"/>
  <c r="K1064" i="4"/>
  <c r="L1064" i="4"/>
  <c r="C1065" i="4"/>
  <c r="D1065" i="4"/>
  <c r="E1065" i="4"/>
  <c r="F1065" i="4"/>
  <c r="G1065" i="4"/>
  <c r="H1065" i="4"/>
  <c r="I1065" i="4"/>
  <c r="J1065" i="4"/>
  <c r="K1065" i="4"/>
  <c r="L1065" i="4"/>
  <c r="C1066" i="4"/>
  <c r="D1066" i="4"/>
  <c r="E1066" i="4"/>
  <c r="F1066" i="4"/>
  <c r="G1066" i="4"/>
  <c r="H1066" i="4"/>
  <c r="I1066" i="4"/>
  <c r="J1066" i="4"/>
  <c r="K1066" i="4"/>
  <c r="L1066" i="4"/>
  <c r="C1067" i="4"/>
  <c r="D1067" i="4"/>
  <c r="E1067" i="4"/>
  <c r="F1067" i="4"/>
  <c r="G1067" i="4"/>
  <c r="H1067" i="4"/>
  <c r="I1067" i="4"/>
  <c r="J1067" i="4"/>
  <c r="K1067" i="4"/>
  <c r="L1067" i="4"/>
  <c r="C1068" i="4"/>
  <c r="D1068" i="4"/>
  <c r="E1068" i="4"/>
  <c r="F1068" i="4"/>
  <c r="G1068" i="4"/>
  <c r="H1068" i="4"/>
  <c r="I1068" i="4"/>
  <c r="J1068" i="4"/>
  <c r="K1068" i="4"/>
  <c r="L1068" i="4"/>
  <c r="C1069" i="4"/>
  <c r="D1069" i="4"/>
  <c r="E1069" i="4"/>
  <c r="F1069" i="4"/>
  <c r="G1069" i="4"/>
  <c r="H1069" i="4"/>
  <c r="I1069" i="4"/>
  <c r="J1069" i="4"/>
  <c r="K1069" i="4"/>
  <c r="L1069" i="4"/>
  <c r="C1070" i="4"/>
  <c r="D1070" i="4"/>
  <c r="E1070" i="4"/>
  <c r="F1070" i="4"/>
  <c r="G1070" i="4"/>
  <c r="H1070" i="4"/>
  <c r="I1070" i="4"/>
  <c r="J1070" i="4"/>
  <c r="K1070" i="4"/>
  <c r="L1070" i="4"/>
  <c r="C1071" i="4"/>
  <c r="D1071" i="4"/>
  <c r="E1071" i="4"/>
  <c r="F1071" i="4"/>
  <c r="G1071" i="4"/>
  <c r="H1071" i="4"/>
  <c r="I1071" i="4"/>
  <c r="J1071" i="4"/>
  <c r="K1071" i="4"/>
  <c r="L1071" i="4"/>
  <c r="C1072" i="4"/>
  <c r="D1072" i="4"/>
  <c r="E1072" i="4"/>
  <c r="F1072" i="4"/>
  <c r="G1072" i="4"/>
  <c r="H1072" i="4"/>
  <c r="I1072" i="4"/>
  <c r="J1072" i="4"/>
  <c r="K1072" i="4"/>
  <c r="L1072" i="4"/>
  <c r="C1073" i="4"/>
  <c r="D1073" i="4"/>
  <c r="E1073" i="4"/>
  <c r="F1073" i="4"/>
  <c r="G1073" i="4"/>
  <c r="H1073" i="4"/>
  <c r="I1073" i="4"/>
  <c r="J1073" i="4"/>
  <c r="K1073" i="4"/>
  <c r="L1073" i="4"/>
  <c r="C1074" i="4"/>
  <c r="D1074" i="4"/>
  <c r="E1074" i="4"/>
  <c r="F1074" i="4"/>
  <c r="G1074" i="4"/>
  <c r="H1074" i="4"/>
  <c r="I1074" i="4"/>
  <c r="J1074" i="4"/>
  <c r="K1074" i="4"/>
  <c r="L1074" i="4"/>
  <c r="C1075" i="4"/>
  <c r="D1075" i="4"/>
  <c r="E1075" i="4"/>
  <c r="F1075" i="4"/>
  <c r="G1075" i="4"/>
  <c r="H1075" i="4"/>
  <c r="I1075" i="4"/>
  <c r="J1075" i="4"/>
  <c r="K1075" i="4"/>
  <c r="L1075" i="4"/>
  <c r="C1076" i="4"/>
  <c r="D1076" i="4"/>
  <c r="E1076" i="4"/>
  <c r="F1076" i="4"/>
  <c r="G1076" i="4"/>
  <c r="H1076" i="4"/>
  <c r="I1076" i="4"/>
  <c r="J1076" i="4"/>
  <c r="K1076" i="4"/>
  <c r="L1076" i="4"/>
  <c r="C1077" i="4"/>
  <c r="D1077" i="4"/>
  <c r="E1077" i="4"/>
  <c r="F1077" i="4"/>
  <c r="G1077" i="4"/>
  <c r="H1077" i="4"/>
  <c r="I1077" i="4"/>
  <c r="J1077" i="4"/>
  <c r="K1077" i="4"/>
  <c r="L1077" i="4"/>
  <c r="C1078" i="4"/>
  <c r="D1078" i="4"/>
  <c r="E1078" i="4"/>
  <c r="F1078" i="4"/>
  <c r="G1078" i="4"/>
  <c r="H1078" i="4"/>
  <c r="I1078" i="4"/>
  <c r="J1078" i="4"/>
  <c r="K1078" i="4"/>
  <c r="L1078" i="4"/>
  <c r="C1079" i="4"/>
  <c r="D1079" i="4"/>
  <c r="E1079" i="4"/>
  <c r="F1079" i="4"/>
  <c r="G1079" i="4"/>
  <c r="H1079" i="4"/>
  <c r="I1079" i="4"/>
  <c r="J1079" i="4"/>
  <c r="K1079" i="4"/>
  <c r="L1079" i="4"/>
  <c r="C1080" i="4"/>
  <c r="D1080" i="4"/>
  <c r="E1080" i="4"/>
  <c r="F1080" i="4"/>
  <c r="G1080" i="4"/>
  <c r="H1080" i="4"/>
  <c r="I1080" i="4"/>
  <c r="J1080" i="4"/>
  <c r="K1080" i="4"/>
  <c r="L1080" i="4"/>
  <c r="C1081" i="4"/>
  <c r="D1081" i="4"/>
  <c r="E1081" i="4"/>
  <c r="F1081" i="4"/>
  <c r="G1081" i="4"/>
  <c r="H1081" i="4"/>
  <c r="I1081" i="4"/>
  <c r="J1081" i="4"/>
  <c r="K1081" i="4"/>
  <c r="L1081" i="4"/>
  <c r="C1082" i="4"/>
  <c r="D1082" i="4"/>
  <c r="E1082" i="4"/>
  <c r="F1082" i="4"/>
  <c r="G1082" i="4"/>
  <c r="H1082" i="4"/>
  <c r="I1082" i="4"/>
  <c r="J1082" i="4"/>
  <c r="K1082" i="4"/>
  <c r="L1082" i="4"/>
  <c r="C1083" i="4"/>
  <c r="D1083" i="4"/>
  <c r="E1083" i="4"/>
  <c r="F1083" i="4"/>
  <c r="G1083" i="4"/>
  <c r="H1083" i="4"/>
  <c r="I1083" i="4"/>
  <c r="J1083" i="4"/>
  <c r="K1083" i="4"/>
  <c r="L1083" i="4"/>
  <c r="C1084" i="4"/>
  <c r="D1084" i="4"/>
  <c r="E1084" i="4"/>
  <c r="F1084" i="4"/>
  <c r="G1084" i="4"/>
  <c r="H1084" i="4"/>
  <c r="I1084" i="4"/>
  <c r="J1084" i="4"/>
  <c r="K1084" i="4"/>
  <c r="L1084" i="4"/>
  <c r="C1085" i="4"/>
  <c r="D1085" i="4"/>
  <c r="E1085" i="4"/>
  <c r="F1085" i="4"/>
  <c r="G1085" i="4"/>
  <c r="H1085" i="4"/>
  <c r="I1085" i="4"/>
  <c r="J1085" i="4"/>
  <c r="K1085" i="4"/>
  <c r="L1085" i="4"/>
  <c r="C1086" i="4"/>
  <c r="D1086" i="4"/>
  <c r="E1086" i="4"/>
  <c r="F1086" i="4"/>
  <c r="G1086" i="4"/>
  <c r="H1086" i="4"/>
  <c r="I1086" i="4"/>
  <c r="J1086" i="4"/>
  <c r="K1086" i="4"/>
  <c r="L1086" i="4"/>
  <c r="C1087" i="4"/>
  <c r="D1087" i="4"/>
  <c r="E1087" i="4"/>
  <c r="F1087" i="4"/>
  <c r="G1087" i="4"/>
  <c r="H1087" i="4"/>
  <c r="I1087" i="4"/>
  <c r="J1087" i="4"/>
  <c r="K1087" i="4"/>
  <c r="L1087" i="4"/>
  <c r="C1088" i="4"/>
  <c r="D1088" i="4"/>
  <c r="E1088" i="4"/>
  <c r="F1088" i="4"/>
  <c r="G1088" i="4"/>
  <c r="H1088" i="4"/>
  <c r="I1088" i="4"/>
  <c r="J1088" i="4"/>
  <c r="K1088" i="4"/>
  <c r="L1088" i="4"/>
  <c r="C1089" i="4"/>
  <c r="D1089" i="4"/>
  <c r="E1089" i="4"/>
  <c r="F1089" i="4"/>
  <c r="G1089" i="4"/>
  <c r="H1089" i="4"/>
  <c r="I1089" i="4"/>
  <c r="J1089" i="4"/>
  <c r="K1089" i="4"/>
  <c r="L1089" i="4"/>
  <c r="C1090" i="4"/>
  <c r="D1090" i="4"/>
  <c r="E1090" i="4"/>
  <c r="F1090" i="4"/>
  <c r="G1090" i="4"/>
  <c r="H1090" i="4"/>
  <c r="I1090" i="4"/>
  <c r="J1090" i="4"/>
  <c r="K1090" i="4"/>
  <c r="L1090" i="4"/>
  <c r="C1091" i="4"/>
  <c r="D1091" i="4"/>
  <c r="E1091" i="4"/>
  <c r="F1091" i="4"/>
  <c r="G1091" i="4"/>
  <c r="H1091" i="4"/>
  <c r="I1091" i="4"/>
  <c r="J1091" i="4"/>
  <c r="K1091" i="4"/>
  <c r="L1091" i="4"/>
  <c r="C1092" i="4"/>
  <c r="D1092" i="4"/>
  <c r="E1092" i="4"/>
  <c r="F1092" i="4"/>
  <c r="G1092" i="4"/>
  <c r="H1092" i="4"/>
  <c r="I1092" i="4"/>
  <c r="J1092" i="4"/>
  <c r="K1092" i="4"/>
  <c r="L1092" i="4"/>
  <c r="C1093" i="4"/>
  <c r="D1093" i="4"/>
  <c r="E1093" i="4"/>
  <c r="F1093" i="4"/>
  <c r="G1093" i="4"/>
  <c r="H1093" i="4"/>
  <c r="I1093" i="4"/>
  <c r="J1093" i="4"/>
  <c r="K1093" i="4"/>
  <c r="L1093" i="4"/>
  <c r="B26" i="14" l="1"/>
  <c r="C26" i="14"/>
  <c r="D3" i="14"/>
  <c r="F3" i="14" s="1"/>
  <c r="B36" i="12"/>
  <c r="E30" i="12"/>
  <c r="C25" i="12" l="1"/>
  <c r="C24" i="12"/>
  <c r="C22" i="12"/>
  <c r="C21" i="12" l="1"/>
  <c r="W17" i="14" l="1"/>
  <c r="G6" i="15" l="1"/>
  <c r="F6" i="15"/>
  <c r="P38" i="14"/>
  <c r="Q38" i="14"/>
  <c r="E20" i="15"/>
  <c r="R38" i="14" l="1"/>
  <c r="R28" i="14"/>
  <c r="V27" i="14" l="1"/>
  <c r="O27" i="14"/>
  <c r="N27" i="14"/>
  <c r="M27" i="14"/>
  <c r="L27" i="14"/>
  <c r="C12" i="12" l="1"/>
  <c r="V17" i="14"/>
  <c r="C13" i="12" l="1"/>
  <c r="C14" i="12"/>
  <c r="C15" i="12"/>
  <c r="C16" i="12"/>
  <c r="W8" i="14"/>
  <c r="V8" i="14"/>
  <c r="I3" i="15" l="1"/>
  <c r="I6" i="15" s="1"/>
  <c r="H3" i="15"/>
  <c r="E6" i="15"/>
  <c r="D6" i="15"/>
  <c r="E37" i="12"/>
  <c r="J36" i="12"/>
  <c r="E35" i="12"/>
  <c r="E34" i="12"/>
  <c r="E33" i="12"/>
  <c r="E32" i="12"/>
  <c r="D36" i="12"/>
  <c r="D26" i="12"/>
  <c r="C26" i="12"/>
  <c r="B26" i="12"/>
  <c r="E25" i="12"/>
  <c r="E24" i="12"/>
  <c r="E23" i="12"/>
  <c r="E22" i="12"/>
  <c r="E21" i="12"/>
  <c r="D17" i="12"/>
  <c r="C17" i="12"/>
  <c r="B17" i="12"/>
  <c r="E16" i="12"/>
  <c r="E15" i="12"/>
  <c r="E14" i="12"/>
  <c r="E13" i="12"/>
  <c r="E12" i="12"/>
  <c r="I8" i="12"/>
  <c r="O37" i="14"/>
  <c r="N37" i="14"/>
  <c r="M37" i="14"/>
  <c r="L37" i="14"/>
  <c r="O17" i="14"/>
  <c r="N17" i="14"/>
  <c r="M17" i="14"/>
  <c r="L17" i="14"/>
  <c r="O8" i="14"/>
  <c r="N8" i="14"/>
  <c r="M8" i="14"/>
  <c r="L8" i="14"/>
  <c r="L1223" i="4"/>
  <c r="K1223" i="4"/>
  <c r="J1223" i="4"/>
  <c r="I1223" i="4"/>
  <c r="H1223" i="4"/>
  <c r="G1223" i="4"/>
  <c r="F1223" i="4"/>
  <c r="E1223" i="4"/>
  <c r="D1223" i="4"/>
  <c r="C1223" i="4"/>
  <c r="L1222" i="4"/>
  <c r="K1222" i="4"/>
  <c r="J1222" i="4"/>
  <c r="I1222" i="4"/>
  <c r="H1222" i="4"/>
  <c r="G1222" i="4"/>
  <c r="F1222" i="4"/>
  <c r="E1222" i="4"/>
  <c r="D1222" i="4"/>
  <c r="C1222" i="4"/>
  <c r="L1221" i="4"/>
  <c r="K1221" i="4"/>
  <c r="J1221" i="4"/>
  <c r="I1221" i="4"/>
  <c r="H1221" i="4"/>
  <c r="G1221" i="4"/>
  <c r="F1221" i="4"/>
  <c r="E1221" i="4"/>
  <c r="D1221" i="4"/>
  <c r="C1221" i="4"/>
  <c r="L1220" i="4"/>
  <c r="K1220" i="4"/>
  <c r="J1220" i="4"/>
  <c r="I1220" i="4"/>
  <c r="H1220" i="4"/>
  <c r="G1220" i="4"/>
  <c r="F1220" i="4"/>
  <c r="E1220" i="4"/>
  <c r="D1220" i="4"/>
  <c r="C1220" i="4"/>
  <c r="L1219" i="4"/>
  <c r="K1219" i="4"/>
  <c r="J1219" i="4"/>
  <c r="I1219" i="4"/>
  <c r="H1219" i="4"/>
  <c r="G1219" i="4"/>
  <c r="F1219" i="4"/>
  <c r="E1219" i="4"/>
  <c r="D1219" i="4"/>
  <c r="C1219" i="4"/>
  <c r="L1218" i="4"/>
  <c r="K1218" i="4"/>
  <c r="J1218" i="4"/>
  <c r="I1218" i="4"/>
  <c r="H1218" i="4"/>
  <c r="G1218" i="4"/>
  <c r="F1218" i="4"/>
  <c r="E1218" i="4"/>
  <c r="D1218" i="4"/>
  <c r="C1218" i="4"/>
  <c r="L1217" i="4"/>
  <c r="K1217" i="4"/>
  <c r="J1217" i="4"/>
  <c r="I1217" i="4"/>
  <c r="H1217" i="4"/>
  <c r="G1217" i="4"/>
  <c r="F1217" i="4"/>
  <c r="E1217" i="4"/>
  <c r="D1217" i="4"/>
  <c r="C1217" i="4"/>
  <c r="L1216" i="4"/>
  <c r="K1216" i="4"/>
  <c r="J1216" i="4"/>
  <c r="I1216" i="4"/>
  <c r="H1216" i="4"/>
  <c r="G1216" i="4"/>
  <c r="F1216" i="4"/>
  <c r="E1216" i="4"/>
  <c r="D1216" i="4"/>
  <c r="C1216" i="4"/>
  <c r="L1215" i="4"/>
  <c r="K1215" i="4"/>
  <c r="J1215" i="4"/>
  <c r="I1215" i="4"/>
  <c r="H1215" i="4"/>
  <c r="G1215" i="4"/>
  <c r="F1215" i="4"/>
  <c r="E1215" i="4"/>
  <c r="D1215" i="4"/>
  <c r="C1215" i="4"/>
  <c r="L1214" i="4"/>
  <c r="K1214" i="4"/>
  <c r="J1214" i="4"/>
  <c r="I1214" i="4"/>
  <c r="H1214" i="4"/>
  <c r="G1214" i="4"/>
  <c r="F1214" i="4"/>
  <c r="E1214" i="4"/>
  <c r="D1214" i="4"/>
  <c r="C1214" i="4"/>
  <c r="L1213" i="4"/>
  <c r="K1213" i="4"/>
  <c r="J1213" i="4"/>
  <c r="I1213" i="4"/>
  <c r="H1213" i="4"/>
  <c r="G1213" i="4"/>
  <c r="F1213" i="4"/>
  <c r="E1213" i="4"/>
  <c r="D1213" i="4"/>
  <c r="C1213" i="4"/>
  <c r="L1212" i="4"/>
  <c r="K1212" i="4"/>
  <c r="J1212" i="4"/>
  <c r="I1212" i="4"/>
  <c r="H1212" i="4"/>
  <c r="G1212" i="4"/>
  <c r="F1212" i="4"/>
  <c r="E1212" i="4"/>
  <c r="D1212" i="4"/>
  <c r="C1212" i="4"/>
  <c r="L1211" i="4"/>
  <c r="K1211" i="4"/>
  <c r="J1211" i="4"/>
  <c r="I1211" i="4"/>
  <c r="H1211" i="4"/>
  <c r="G1211" i="4"/>
  <c r="F1211" i="4"/>
  <c r="E1211" i="4"/>
  <c r="D1211" i="4"/>
  <c r="C1211" i="4"/>
  <c r="L1210" i="4"/>
  <c r="K1210" i="4"/>
  <c r="J1210" i="4"/>
  <c r="I1210" i="4"/>
  <c r="H1210" i="4"/>
  <c r="G1210" i="4"/>
  <c r="F1210" i="4"/>
  <c r="E1210" i="4"/>
  <c r="D1210" i="4"/>
  <c r="C1210" i="4"/>
  <c r="L1209" i="4"/>
  <c r="K1209" i="4"/>
  <c r="J1209" i="4"/>
  <c r="I1209" i="4"/>
  <c r="H1209" i="4"/>
  <c r="G1209" i="4"/>
  <c r="F1209" i="4"/>
  <c r="E1209" i="4"/>
  <c r="D1209" i="4"/>
  <c r="C1209" i="4"/>
  <c r="L1208" i="4"/>
  <c r="K1208" i="4"/>
  <c r="J1208" i="4"/>
  <c r="I1208" i="4"/>
  <c r="H1208" i="4"/>
  <c r="G1208" i="4"/>
  <c r="F1208" i="4"/>
  <c r="E1208" i="4"/>
  <c r="D1208" i="4"/>
  <c r="C1208" i="4"/>
  <c r="L1207" i="4"/>
  <c r="K1207" i="4"/>
  <c r="J1207" i="4"/>
  <c r="I1207" i="4"/>
  <c r="H1207" i="4"/>
  <c r="G1207" i="4"/>
  <c r="F1207" i="4"/>
  <c r="E1207" i="4"/>
  <c r="D1207" i="4"/>
  <c r="C1207" i="4"/>
  <c r="L1206" i="4"/>
  <c r="K1206" i="4"/>
  <c r="J1206" i="4"/>
  <c r="I1206" i="4"/>
  <c r="H1206" i="4"/>
  <c r="G1206" i="4"/>
  <c r="F1206" i="4"/>
  <c r="E1206" i="4"/>
  <c r="D1206" i="4"/>
  <c r="C1206" i="4"/>
  <c r="L1205" i="4"/>
  <c r="K1205" i="4"/>
  <c r="J1205" i="4"/>
  <c r="I1205" i="4"/>
  <c r="H1205" i="4"/>
  <c r="G1205" i="4"/>
  <c r="F1205" i="4"/>
  <c r="E1205" i="4"/>
  <c r="D1205" i="4"/>
  <c r="C1205" i="4"/>
  <c r="L1204" i="4"/>
  <c r="K1204" i="4"/>
  <c r="J1204" i="4"/>
  <c r="I1204" i="4"/>
  <c r="H1204" i="4"/>
  <c r="G1204" i="4"/>
  <c r="F1204" i="4"/>
  <c r="E1204" i="4"/>
  <c r="D1204" i="4"/>
  <c r="C1204" i="4"/>
  <c r="L1203" i="4"/>
  <c r="K1203" i="4"/>
  <c r="J1203" i="4"/>
  <c r="I1203" i="4"/>
  <c r="H1203" i="4"/>
  <c r="G1203" i="4"/>
  <c r="F1203" i="4"/>
  <c r="E1203" i="4"/>
  <c r="D1203" i="4"/>
  <c r="C1203" i="4"/>
  <c r="L1202" i="4"/>
  <c r="K1202" i="4"/>
  <c r="J1202" i="4"/>
  <c r="I1202" i="4"/>
  <c r="H1202" i="4"/>
  <c r="G1202" i="4"/>
  <c r="F1202" i="4"/>
  <c r="E1202" i="4"/>
  <c r="D1202" i="4"/>
  <c r="C1202" i="4"/>
  <c r="L1201" i="4"/>
  <c r="K1201" i="4"/>
  <c r="J1201" i="4"/>
  <c r="I1201" i="4"/>
  <c r="H1201" i="4"/>
  <c r="G1201" i="4"/>
  <c r="F1201" i="4"/>
  <c r="E1201" i="4"/>
  <c r="D1201" i="4"/>
  <c r="C1201" i="4"/>
  <c r="L1200" i="4"/>
  <c r="K1200" i="4"/>
  <c r="J1200" i="4"/>
  <c r="I1200" i="4"/>
  <c r="H1200" i="4"/>
  <c r="G1200" i="4"/>
  <c r="F1200" i="4"/>
  <c r="E1200" i="4"/>
  <c r="D1200" i="4"/>
  <c r="C1200" i="4"/>
  <c r="L1199" i="4"/>
  <c r="K1199" i="4"/>
  <c r="J1199" i="4"/>
  <c r="I1199" i="4"/>
  <c r="H1199" i="4"/>
  <c r="G1199" i="4"/>
  <c r="F1199" i="4"/>
  <c r="E1199" i="4"/>
  <c r="D1199" i="4"/>
  <c r="C1199" i="4"/>
  <c r="L1198" i="4"/>
  <c r="K1198" i="4"/>
  <c r="J1198" i="4"/>
  <c r="I1198" i="4"/>
  <c r="H1198" i="4"/>
  <c r="G1198" i="4"/>
  <c r="F1198" i="4"/>
  <c r="E1198" i="4"/>
  <c r="D1198" i="4"/>
  <c r="C1198" i="4"/>
  <c r="L1197" i="4"/>
  <c r="K1197" i="4"/>
  <c r="J1197" i="4"/>
  <c r="I1197" i="4"/>
  <c r="H1197" i="4"/>
  <c r="G1197" i="4"/>
  <c r="F1197" i="4"/>
  <c r="E1197" i="4"/>
  <c r="D1197" i="4"/>
  <c r="C1197" i="4"/>
  <c r="L1196" i="4"/>
  <c r="K1196" i="4"/>
  <c r="J1196" i="4"/>
  <c r="I1196" i="4"/>
  <c r="H1196" i="4"/>
  <c r="G1196" i="4"/>
  <c r="F1196" i="4"/>
  <c r="E1196" i="4"/>
  <c r="D1196" i="4"/>
  <c r="C1196" i="4"/>
  <c r="L1195" i="4"/>
  <c r="K1195" i="4"/>
  <c r="J1195" i="4"/>
  <c r="I1195" i="4"/>
  <c r="H1195" i="4"/>
  <c r="G1195" i="4"/>
  <c r="F1195" i="4"/>
  <c r="E1195" i="4"/>
  <c r="D1195" i="4"/>
  <c r="C1195" i="4"/>
  <c r="L1194" i="4"/>
  <c r="K1194" i="4"/>
  <c r="J1194" i="4"/>
  <c r="I1194" i="4"/>
  <c r="H1194" i="4"/>
  <c r="G1194" i="4"/>
  <c r="F1194" i="4"/>
  <c r="E1194" i="4"/>
  <c r="D1194" i="4"/>
  <c r="C1194" i="4"/>
  <c r="L1193" i="4"/>
  <c r="K1193" i="4"/>
  <c r="J1193" i="4"/>
  <c r="I1193" i="4"/>
  <c r="H1193" i="4"/>
  <c r="G1193" i="4"/>
  <c r="F1193" i="4"/>
  <c r="E1193" i="4"/>
  <c r="D1193" i="4"/>
  <c r="C1193" i="4"/>
  <c r="L1192" i="4"/>
  <c r="K1192" i="4"/>
  <c r="J1192" i="4"/>
  <c r="I1192" i="4"/>
  <c r="H1192" i="4"/>
  <c r="G1192" i="4"/>
  <c r="F1192" i="4"/>
  <c r="E1192" i="4"/>
  <c r="D1192" i="4"/>
  <c r="C1192" i="4"/>
  <c r="L1191" i="4"/>
  <c r="K1191" i="4"/>
  <c r="J1191" i="4"/>
  <c r="I1191" i="4"/>
  <c r="H1191" i="4"/>
  <c r="G1191" i="4"/>
  <c r="F1191" i="4"/>
  <c r="E1191" i="4"/>
  <c r="D1191" i="4"/>
  <c r="C1191" i="4"/>
  <c r="L1190" i="4"/>
  <c r="K1190" i="4"/>
  <c r="J1190" i="4"/>
  <c r="I1190" i="4"/>
  <c r="H1190" i="4"/>
  <c r="G1190" i="4"/>
  <c r="F1190" i="4"/>
  <c r="E1190" i="4"/>
  <c r="D1190" i="4"/>
  <c r="C1190" i="4"/>
  <c r="L1189" i="4"/>
  <c r="K1189" i="4"/>
  <c r="J1189" i="4"/>
  <c r="I1189" i="4"/>
  <c r="H1189" i="4"/>
  <c r="G1189" i="4"/>
  <c r="F1189" i="4"/>
  <c r="E1189" i="4"/>
  <c r="D1189" i="4"/>
  <c r="C1189" i="4"/>
  <c r="L1188" i="4"/>
  <c r="K1188" i="4"/>
  <c r="J1188" i="4"/>
  <c r="I1188" i="4"/>
  <c r="H1188" i="4"/>
  <c r="G1188" i="4"/>
  <c r="F1188" i="4"/>
  <c r="E1188" i="4"/>
  <c r="D1188" i="4"/>
  <c r="C1188" i="4"/>
  <c r="L1187" i="4"/>
  <c r="K1187" i="4"/>
  <c r="J1187" i="4"/>
  <c r="I1187" i="4"/>
  <c r="H1187" i="4"/>
  <c r="G1187" i="4"/>
  <c r="F1187" i="4"/>
  <c r="E1187" i="4"/>
  <c r="D1187" i="4"/>
  <c r="C1187" i="4"/>
  <c r="L1186" i="4"/>
  <c r="K1186" i="4"/>
  <c r="J1186" i="4"/>
  <c r="I1186" i="4"/>
  <c r="H1186" i="4"/>
  <c r="G1186" i="4"/>
  <c r="F1186" i="4"/>
  <c r="E1186" i="4"/>
  <c r="D1186" i="4"/>
  <c r="C1186" i="4"/>
  <c r="L1185" i="4"/>
  <c r="K1185" i="4"/>
  <c r="J1185" i="4"/>
  <c r="I1185" i="4"/>
  <c r="H1185" i="4"/>
  <c r="G1185" i="4"/>
  <c r="F1185" i="4"/>
  <c r="E1185" i="4"/>
  <c r="D1185" i="4"/>
  <c r="C1185" i="4"/>
  <c r="L1184" i="4"/>
  <c r="K1184" i="4"/>
  <c r="J1184" i="4"/>
  <c r="I1184" i="4"/>
  <c r="H1184" i="4"/>
  <c r="G1184" i="4"/>
  <c r="F1184" i="4"/>
  <c r="E1184" i="4"/>
  <c r="D1184" i="4"/>
  <c r="C1184" i="4"/>
  <c r="L1183" i="4"/>
  <c r="K1183" i="4"/>
  <c r="J1183" i="4"/>
  <c r="I1183" i="4"/>
  <c r="H1183" i="4"/>
  <c r="G1183" i="4"/>
  <c r="F1183" i="4"/>
  <c r="E1183" i="4"/>
  <c r="D1183" i="4"/>
  <c r="C1183" i="4"/>
  <c r="L1182" i="4"/>
  <c r="K1182" i="4"/>
  <c r="J1182" i="4"/>
  <c r="I1182" i="4"/>
  <c r="H1182" i="4"/>
  <c r="G1182" i="4"/>
  <c r="F1182" i="4"/>
  <c r="E1182" i="4"/>
  <c r="D1182" i="4"/>
  <c r="C1182" i="4"/>
  <c r="L1181" i="4"/>
  <c r="K1181" i="4"/>
  <c r="J1181" i="4"/>
  <c r="I1181" i="4"/>
  <c r="H1181" i="4"/>
  <c r="G1181" i="4"/>
  <c r="F1181" i="4"/>
  <c r="E1181" i="4"/>
  <c r="D1181" i="4"/>
  <c r="C1181" i="4"/>
  <c r="L1180" i="4"/>
  <c r="K1180" i="4"/>
  <c r="J1180" i="4"/>
  <c r="I1180" i="4"/>
  <c r="H1180" i="4"/>
  <c r="G1180" i="4"/>
  <c r="F1180" i="4"/>
  <c r="E1180" i="4"/>
  <c r="D1180" i="4"/>
  <c r="C1180" i="4"/>
  <c r="L1179" i="4"/>
  <c r="K1179" i="4"/>
  <c r="J1179" i="4"/>
  <c r="I1179" i="4"/>
  <c r="H1179" i="4"/>
  <c r="G1179" i="4"/>
  <c r="F1179" i="4"/>
  <c r="E1179" i="4"/>
  <c r="D1179" i="4"/>
  <c r="C1179" i="4"/>
  <c r="L1178" i="4"/>
  <c r="K1178" i="4"/>
  <c r="J1178" i="4"/>
  <c r="I1178" i="4"/>
  <c r="H1178" i="4"/>
  <c r="G1178" i="4"/>
  <c r="F1178" i="4"/>
  <c r="E1178" i="4"/>
  <c r="D1178" i="4"/>
  <c r="C1178" i="4"/>
  <c r="L1177" i="4"/>
  <c r="K1177" i="4"/>
  <c r="J1177" i="4"/>
  <c r="I1177" i="4"/>
  <c r="H1177" i="4"/>
  <c r="G1177" i="4"/>
  <c r="F1177" i="4"/>
  <c r="E1177" i="4"/>
  <c r="D1177" i="4"/>
  <c r="C1177" i="4"/>
  <c r="L1176" i="4"/>
  <c r="K1176" i="4"/>
  <c r="J1176" i="4"/>
  <c r="I1176" i="4"/>
  <c r="H1176" i="4"/>
  <c r="G1176" i="4"/>
  <c r="F1176" i="4"/>
  <c r="E1176" i="4"/>
  <c r="D1176" i="4"/>
  <c r="C1176" i="4"/>
  <c r="L1175" i="4"/>
  <c r="K1175" i="4"/>
  <c r="J1175" i="4"/>
  <c r="I1175" i="4"/>
  <c r="H1175" i="4"/>
  <c r="G1175" i="4"/>
  <c r="F1175" i="4"/>
  <c r="E1175" i="4"/>
  <c r="D1175" i="4"/>
  <c r="C1175" i="4"/>
  <c r="L1174" i="4"/>
  <c r="K1174" i="4"/>
  <c r="J1174" i="4"/>
  <c r="I1174" i="4"/>
  <c r="H1174" i="4"/>
  <c r="G1174" i="4"/>
  <c r="F1174" i="4"/>
  <c r="E1174" i="4"/>
  <c r="D1174" i="4"/>
  <c r="C1174" i="4"/>
  <c r="L1173" i="4"/>
  <c r="K1173" i="4"/>
  <c r="J1173" i="4"/>
  <c r="I1173" i="4"/>
  <c r="H1173" i="4"/>
  <c r="G1173" i="4"/>
  <c r="F1173" i="4"/>
  <c r="E1173" i="4"/>
  <c r="D1173" i="4"/>
  <c r="C1173" i="4"/>
  <c r="L1172" i="4"/>
  <c r="K1172" i="4"/>
  <c r="J1172" i="4"/>
  <c r="I1172" i="4"/>
  <c r="H1172" i="4"/>
  <c r="G1172" i="4"/>
  <c r="F1172" i="4"/>
  <c r="E1172" i="4"/>
  <c r="D1172" i="4"/>
  <c r="C1172" i="4"/>
  <c r="L1171" i="4"/>
  <c r="K1171" i="4"/>
  <c r="J1171" i="4"/>
  <c r="I1171" i="4"/>
  <c r="H1171" i="4"/>
  <c r="G1171" i="4"/>
  <c r="F1171" i="4"/>
  <c r="E1171" i="4"/>
  <c r="D1171" i="4"/>
  <c r="C1171" i="4"/>
  <c r="L1170" i="4"/>
  <c r="K1170" i="4"/>
  <c r="J1170" i="4"/>
  <c r="I1170" i="4"/>
  <c r="H1170" i="4"/>
  <c r="G1170" i="4"/>
  <c r="F1170" i="4"/>
  <c r="E1170" i="4"/>
  <c r="D1170" i="4"/>
  <c r="C1170" i="4"/>
  <c r="L1169" i="4"/>
  <c r="K1169" i="4"/>
  <c r="J1169" i="4"/>
  <c r="I1169" i="4"/>
  <c r="H1169" i="4"/>
  <c r="G1169" i="4"/>
  <c r="F1169" i="4"/>
  <c r="E1169" i="4"/>
  <c r="D1169" i="4"/>
  <c r="C1169" i="4"/>
  <c r="L1168" i="4"/>
  <c r="K1168" i="4"/>
  <c r="J1168" i="4"/>
  <c r="I1168" i="4"/>
  <c r="H1168" i="4"/>
  <c r="G1168" i="4"/>
  <c r="F1168" i="4"/>
  <c r="E1168" i="4"/>
  <c r="D1168" i="4"/>
  <c r="C1168" i="4"/>
  <c r="L1167" i="4"/>
  <c r="K1167" i="4"/>
  <c r="J1167" i="4"/>
  <c r="I1167" i="4"/>
  <c r="H1167" i="4"/>
  <c r="G1167" i="4"/>
  <c r="F1167" i="4"/>
  <c r="E1167" i="4"/>
  <c r="D1167" i="4"/>
  <c r="C1167" i="4"/>
  <c r="L1166" i="4"/>
  <c r="K1166" i="4"/>
  <c r="J1166" i="4"/>
  <c r="I1166" i="4"/>
  <c r="H1166" i="4"/>
  <c r="G1166" i="4"/>
  <c r="F1166" i="4"/>
  <c r="E1166" i="4"/>
  <c r="D1166" i="4"/>
  <c r="C1166" i="4"/>
  <c r="L1165" i="4"/>
  <c r="K1165" i="4"/>
  <c r="J1165" i="4"/>
  <c r="I1165" i="4"/>
  <c r="H1165" i="4"/>
  <c r="G1165" i="4"/>
  <c r="F1165" i="4"/>
  <c r="E1165" i="4"/>
  <c r="D1165" i="4"/>
  <c r="C1165" i="4"/>
  <c r="L1164" i="4"/>
  <c r="K1164" i="4"/>
  <c r="J1164" i="4"/>
  <c r="I1164" i="4"/>
  <c r="H1164" i="4"/>
  <c r="G1164" i="4"/>
  <c r="F1164" i="4"/>
  <c r="E1164" i="4"/>
  <c r="D1164" i="4"/>
  <c r="C1164" i="4"/>
  <c r="L1163" i="4"/>
  <c r="K1163" i="4"/>
  <c r="J1163" i="4"/>
  <c r="I1163" i="4"/>
  <c r="H1163" i="4"/>
  <c r="G1163" i="4"/>
  <c r="F1163" i="4"/>
  <c r="E1163" i="4"/>
  <c r="D1163" i="4"/>
  <c r="C1163" i="4"/>
  <c r="L1162" i="4"/>
  <c r="K1162" i="4"/>
  <c r="J1162" i="4"/>
  <c r="I1162" i="4"/>
  <c r="H1162" i="4"/>
  <c r="G1162" i="4"/>
  <c r="F1162" i="4"/>
  <c r="E1162" i="4"/>
  <c r="D1162" i="4"/>
  <c r="C1162" i="4"/>
  <c r="L1161" i="4"/>
  <c r="K1161" i="4"/>
  <c r="J1161" i="4"/>
  <c r="I1161" i="4"/>
  <c r="H1161" i="4"/>
  <c r="G1161" i="4"/>
  <c r="F1161" i="4"/>
  <c r="E1161" i="4"/>
  <c r="D1161" i="4"/>
  <c r="C1161" i="4"/>
  <c r="L1160" i="4"/>
  <c r="K1160" i="4"/>
  <c r="J1160" i="4"/>
  <c r="I1160" i="4"/>
  <c r="H1160" i="4"/>
  <c r="G1160" i="4"/>
  <c r="F1160" i="4"/>
  <c r="E1160" i="4"/>
  <c r="D1160" i="4"/>
  <c r="C1160" i="4"/>
  <c r="L1159" i="4"/>
  <c r="K1159" i="4"/>
  <c r="J1159" i="4"/>
  <c r="I1159" i="4"/>
  <c r="H1159" i="4"/>
  <c r="G1159" i="4"/>
  <c r="F1159" i="4"/>
  <c r="E1159" i="4"/>
  <c r="D1159" i="4"/>
  <c r="C1159" i="4"/>
  <c r="L1158" i="4"/>
  <c r="K1158" i="4"/>
  <c r="J1158" i="4"/>
  <c r="I1158" i="4"/>
  <c r="H1158" i="4"/>
  <c r="G1158" i="4"/>
  <c r="F1158" i="4"/>
  <c r="E1158" i="4"/>
  <c r="D1158" i="4"/>
  <c r="C1158" i="4"/>
  <c r="L1157" i="4"/>
  <c r="K1157" i="4"/>
  <c r="J1157" i="4"/>
  <c r="I1157" i="4"/>
  <c r="H1157" i="4"/>
  <c r="G1157" i="4"/>
  <c r="F1157" i="4"/>
  <c r="E1157" i="4"/>
  <c r="D1157" i="4"/>
  <c r="C1157" i="4"/>
  <c r="L1156" i="4"/>
  <c r="K1156" i="4"/>
  <c r="J1156" i="4"/>
  <c r="I1156" i="4"/>
  <c r="H1156" i="4"/>
  <c r="G1156" i="4"/>
  <c r="F1156" i="4"/>
  <c r="E1156" i="4"/>
  <c r="D1156" i="4"/>
  <c r="C1156" i="4"/>
  <c r="L1155" i="4"/>
  <c r="K1155" i="4"/>
  <c r="J1155" i="4"/>
  <c r="I1155" i="4"/>
  <c r="H1155" i="4"/>
  <c r="G1155" i="4"/>
  <c r="F1155" i="4"/>
  <c r="E1155" i="4"/>
  <c r="D1155" i="4"/>
  <c r="C1155" i="4"/>
  <c r="L1154" i="4"/>
  <c r="K1154" i="4"/>
  <c r="J1154" i="4"/>
  <c r="I1154" i="4"/>
  <c r="H1154" i="4"/>
  <c r="G1154" i="4"/>
  <c r="F1154" i="4"/>
  <c r="E1154" i="4"/>
  <c r="D1154" i="4"/>
  <c r="C1154" i="4"/>
  <c r="L1153" i="4"/>
  <c r="K1153" i="4"/>
  <c r="J1153" i="4"/>
  <c r="I1153" i="4"/>
  <c r="H1153" i="4"/>
  <c r="G1153" i="4"/>
  <c r="F1153" i="4"/>
  <c r="E1153" i="4"/>
  <c r="D1153" i="4"/>
  <c r="C1153" i="4"/>
  <c r="L1152" i="4"/>
  <c r="K1152" i="4"/>
  <c r="J1152" i="4"/>
  <c r="I1152" i="4"/>
  <c r="H1152" i="4"/>
  <c r="G1152" i="4"/>
  <c r="F1152" i="4"/>
  <c r="E1152" i="4"/>
  <c r="D1152" i="4"/>
  <c r="C1152" i="4"/>
  <c r="L1151" i="4"/>
  <c r="K1151" i="4"/>
  <c r="J1151" i="4"/>
  <c r="I1151" i="4"/>
  <c r="H1151" i="4"/>
  <c r="G1151" i="4"/>
  <c r="F1151" i="4"/>
  <c r="E1151" i="4"/>
  <c r="D1151" i="4"/>
  <c r="C1151" i="4"/>
  <c r="L1150" i="4"/>
  <c r="K1150" i="4"/>
  <c r="J1150" i="4"/>
  <c r="I1150" i="4"/>
  <c r="H1150" i="4"/>
  <c r="G1150" i="4"/>
  <c r="F1150" i="4"/>
  <c r="E1150" i="4"/>
  <c r="D1150" i="4"/>
  <c r="C1150" i="4"/>
  <c r="L1149" i="4"/>
  <c r="K1149" i="4"/>
  <c r="J1149" i="4"/>
  <c r="I1149" i="4"/>
  <c r="H1149" i="4"/>
  <c r="G1149" i="4"/>
  <c r="F1149" i="4"/>
  <c r="E1149" i="4"/>
  <c r="D1149" i="4"/>
  <c r="C1149" i="4"/>
  <c r="L1148" i="4"/>
  <c r="K1148" i="4"/>
  <c r="J1148" i="4"/>
  <c r="I1148" i="4"/>
  <c r="H1148" i="4"/>
  <c r="G1148" i="4"/>
  <c r="F1148" i="4"/>
  <c r="E1148" i="4"/>
  <c r="D1148" i="4"/>
  <c r="C1148" i="4"/>
  <c r="L1147" i="4"/>
  <c r="K1147" i="4"/>
  <c r="J1147" i="4"/>
  <c r="I1147" i="4"/>
  <c r="H1147" i="4"/>
  <c r="G1147" i="4"/>
  <c r="F1147" i="4"/>
  <c r="E1147" i="4"/>
  <c r="D1147" i="4"/>
  <c r="C1147" i="4"/>
  <c r="L1146" i="4"/>
  <c r="K1146" i="4"/>
  <c r="J1146" i="4"/>
  <c r="I1146" i="4"/>
  <c r="H1146" i="4"/>
  <c r="G1146" i="4"/>
  <c r="F1146" i="4"/>
  <c r="E1146" i="4"/>
  <c r="D1146" i="4"/>
  <c r="C1146" i="4"/>
  <c r="L1145" i="4"/>
  <c r="K1145" i="4"/>
  <c r="J1145" i="4"/>
  <c r="I1145" i="4"/>
  <c r="H1145" i="4"/>
  <c r="G1145" i="4"/>
  <c r="F1145" i="4"/>
  <c r="E1145" i="4"/>
  <c r="D1145" i="4"/>
  <c r="C1145" i="4"/>
  <c r="L1144" i="4"/>
  <c r="K1144" i="4"/>
  <c r="J1144" i="4"/>
  <c r="I1144" i="4"/>
  <c r="H1144" i="4"/>
  <c r="G1144" i="4"/>
  <c r="F1144" i="4"/>
  <c r="E1144" i="4"/>
  <c r="D1144" i="4"/>
  <c r="C1144" i="4"/>
  <c r="L1143" i="4"/>
  <c r="K1143" i="4"/>
  <c r="J1143" i="4"/>
  <c r="I1143" i="4"/>
  <c r="H1143" i="4"/>
  <c r="G1143" i="4"/>
  <c r="F1143" i="4"/>
  <c r="E1143" i="4"/>
  <c r="D1143" i="4"/>
  <c r="C1143" i="4"/>
  <c r="L1142" i="4"/>
  <c r="K1142" i="4"/>
  <c r="J1142" i="4"/>
  <c r="I1142" i="4"/>
  <c r="H1142" i="4"/>
  <c r="G1142" i="4"/>
  <c r="F1142" i="4"/>
  <c r="E1142" i="4"/>
  <c r="D1142" i="4"/>
  <c r="C1142" i="4"/>
  <c r="L1141" i="4"/>
  <c r="K1141" i="4"/>
  <c r="J1141" i="4"/>
  <c r="I1141" i="4"/>
  <c r="H1141" i="4"/>
  <c r="G1141" i="4"/>
  <c r="F1141" i="4"/>
  <c r="E1141" i="4"/>
  <c r="D1141" i="4"/>
  <c r="C1141" i="4"/>
  <c r="L1140" i="4"/>
  <c r="K1140" i="4"/>
  <c r="J1140" i="4"/>
  <c r="I1140" i="4"/>
  <c r="H1140" i="4"/>
  <c r="G1140" i="4"/>
  <c r="F1140" i="4"/>
  <c r="E1140" i="4"/>
  <c r="D1140" i="4"/>
  <c r="C1140" i="4"/>
  <c r="L1139" i="4"/>
  <c r="K1139" i="4"/>
  <c r="J1139" i="4"/>
  <c r="I1139" i="4"/>
  <c r="H1139" i="4"/>
  <c r="G1139" i="4"/>
  <c r="F1139" i="4"/>
  <c r="E1139" i="4"/>
  <c r="D1139" i="4"/>
  <c r="C1139" i="4"/>
  <c r="L1138" i="4"/>
  <c r="K1138" i="4"/>
  <c r="J1138" i="4"/>
  <c r="I1138" i="4"/>
  <c r="H1138" i="4"/>
  <c r="G1138" i="4"/>
  <c r="F1138" i="4"/>
  <c r="E1138" i="4"/>
  <c r="D1138" i="4"/>
  <c r="C1138" i="4"/>
  <c r="L1137" i="4"/>
  <c r="K1137" i="4"/>
  <c r="J1137" i="4"/>
  <c r="I1137" i="4"/>
  <c r="H1137" i="4"/>
  <c r="G1137" i="4"/>
  <c r="F1137" i="4"/>
  <c r="E1137" i="4"/>
  <c r="D1137" i="4"/>
  <c r="C1137" i="4"/>
  <c r="L1136" i="4"/>
  <c r="K1136" i="4"/>
  <c r="J1136" i="4"/>
  <c r="I1136" i="4"/>
  <c r="H1136" i="4"/>
  <c r="G1136" i="4"/>
  <c r="F1136" i="4"/>
  <c r="E1136" i="4"/>
  <c r="D1136" i="4"/>
  <c r="C1136" i="4"/>
  <c r="L1135" i="4"/>
  <c r="K1135" i="4"/>
  <c r="J1135" i="4"/>
  <c r="I1135" i="4"/>
  <c r="H1135" i="4"/>
  <c r="G1135" i="4"/>
  <c r="F1135" i="4"/>
  <c r="E1135" i="4"/>
  <c r="D1135" i="4"/>
  <c r="C1135" i="4"/>
  <c r="L1134" i="4"/>
  <c r="K1134" i="4"/>
  <c r="J1134" i="4"/>
  <c r="I1134" i="4"/>
  <c r="H1134" i="4"/>
  <c r="G1134" i="4"/>
  <c r="F1134" i="4"/>
  <c r="E1134" i="4"/>
  <c r="D1134" i="4"/>
  <c r="C1134" i="4"/>
  <c r="L1133" i="4"/>
  <c r="K1133" i="4"/>
  <c r="J1133" i="4"/>
  <c r="I1133" i="4"/>
  <c r="H1133" i="4"/>
  <c r="G1133" i="4"/>
  <c r="F1133" i="4"/>
  <c r="E1133" i="4"/>
  <c r="D1133" i="4"/>
  <c r="C1133" i="4"/>
  <c r="L1132" i="4"/>
  <c r="K1132" i="4"/>
  <c r="J1132" i="4"/>
  <c r="I1132" i="4"/>
  <c r="H1132" i="4"/>
  <c r="G1132" i="4"/>
  <c r="F1132" i="4"/>
  <c r="E1132" i="4"/>
  <c r="D1132" i="4"/>
  <c r="C1132" i="4"/>
  <c r="L1131" i="4"/>
  <c r="K1131" i="4"/>
  <c r="J1131" i="4"/>
  <c r="I1131" i="4"/>
  <c r="H1131" i="4"/>
  <c r="G1131" i="4"/>
  <c r="F1131" i="4"/>
  <c r="E1131" i="4"/>
  <c r="D1131" i="4"/>
  <c r="C1131" i="4"/>
  <c r="L1130" i="4"/>
  <c r="K1130" i="4"/>
  <c r="J1130" i="4"/>
  <c r="I1130" i="4"/>
  <c r="H1130" i="4"/>
  <c r="G1130" i="4"/>
  <c r="F1130" i="4"/>
  <c r="E1130" i="4"/>
  <c r="D1130" i="4"/>
  <c r="C1130" i="4"/>
  <c r="L1129" i="4"/>
  <c r="K1129" i="4"/>
  <c r="J1129" i="4"/>
  <c r="I1129" i="4"/>
  <c r="H1129" i="4"/>
  <c r="G1129" i="4"/>
  <c r="F1129" i="4"/>
  <c r="E1129" i="4"/>
  <c r="D1129" i="4"/>
  <c r="C1129" i="4"/>
  <c r="L1128" i="4"/>
  <c r="K1128" i="4"/>
  <c r="J1128" i="4"/>
  <c r="I1128" i="4"/>
  <c r="H1128" i="4"/>
  <c r="G1128" i="4"/>
  <c r="F1128" i="4"/>
  <c r="E1128" i="4"/>
  <c r="D1128" i="4"/>
  <c r="C1128" i="4"/>
  <c r="L1127" i="4"/>
  <c r="K1127" i="4"/>
  <c r="J1127" i="4"/>
  <c r="I1127" i="4"/>
  <c r="H1127" i="4"/>
  <c r="G1127" i="4"/>
  <c r="F1127" i="4"/>
  <c r="E1127" i="4"/>
  <c r="D1127" i="4"/>
  <c r="C1127" i="4"/>
  <c r="L1126" i="4"/>
  <c r="K1126" i="4"/>
  <c r="J1126" i="4"/>
  <c r="I1126" i="4"/>
  <c r="H1126" i="4"/>
  <c r="G1126" i="4"/>
  <c r="F1126" i="4"/>
  <c r="E1126" i="4"/>
  <c r="D1126" i="4"/>
  <c r="C1126" i="4"/>
  <c r="L1125" i="4"/>
  <c r="K1125" i="4"/>
  <c r="J1125" i="4"/>
  <c r="I1125" i="4"/>
  <c r="H1125" i="4"/>
  <c r="G1125" i="4"/>
  <c r="F1125" i="4"/>
  <c r="E1125" i="4"/>
  <c r="D1125" i="4"/>
  <c r="C1125" i="4"/>
  <c r="L1124" i="4"/>
  <c r="K1124" i="4"/>
  <c r="J1124" i="4"/>
  <c r="I1124" i="4"/>
  <c r="H1124" i="4"/>
  <c r="G1124" i="4"/>
  <c r="F1124" i="4"/>
  <c r="E1124" i="4"/>
  <c r="D1124" i="4"/>
  <c r="C1124" i="4"/>
  <c r="L1123" i="4"/>
  <c r="K1123" i="4"/>
  <c r="J1123" i="4"/>
  <c r="I1123" i="4"/>
  <c r="H1123" i="4"/>
  <c r="G1123" i="4"/>
  <c r="F1123" i="4"/>
  <c r="E1123" i="4"/>
  <c r="D1123" i="4"/>
  <c r="C1123" i="4"/>
  <c r="L1122" i="4"/>
  <c r="K1122" i="4"/>
  <c r="J1122" i="4"/>
  <c r="I1122" i="4"/>
  <c r="H1122" i="4"/>
  <c r="G1122" i="4"/>
  <c r="F1122" i="4"/>
  <c r="E1122" i="4"/>
  <c r="D1122" i="4"/>
  <c r="C1122" i="4"/>
  <c r="L1121" i="4"/>
  <c r="K1121" i="4"/>
  <c r="J1121" i="4"/>
  <c r="I1121" i="4"/>
  <c r="H1121" i="4"/>
  <c r="G1121" i="4"/>
  <c r="F1121" i="4"/>
  <c r="E1121" i="4"/>
  <c r="D1121" i="4"/>
  <c r="C1121" i="4"/>
  <c r="L1120" i="4"/>
  <c r="K1120" i="4"/>
  <c r="J1120" i="4"/>
  <c r="I1120" i="4"/>
  <c r="H1120" i="4"/>
  <c r="G1120" i="4"/>
  <c r="F1120" i="4"/>
  <c r="E1120" i="4"/>
  <c r="D1120" i="4"/>
  <c r="C1120" i="4"/>
  <c r="L1119" i="4"/>
  <c r="K1119" i="4"/>
  <c r="J1119" i="4"/>
  <c r="I1119" i="4"/>
  <c r="H1119" i="4"/>
  <c r="G1119" i="4"/>
  <c r="F1119" i="4"/>
  <c r="E1119" i="4"/>
  <c r="D1119" i="4"/>
  <c r="C1119" i="4"/>
  <c r="L1118" i="4"/>
  <c r="K1118" i="4"/>
  <c r="J1118" i="4"/>
  <c r="I1118" i="4"/>
  <c r="H1118" i="4"/>
  <c r="G1118" i="4"/>
  <c r="F1118" i="4"/>
  <c r="E1118" i="4"/>
  <c r="D1118" i="4"/>
  <c r="C1118" i="4"/>
  <c r="L1117" i="4"/>
  <c r="K1117" i="4"/>
  <c r="J1117" i="4"/>
  <c r="I1117" i="4"/>
  <c r="H1117" i="4"/>
  <c r="G1117" i="4"/>
  <c r="F1117" i="4"/>
  <c r="E1117" i="4"/>
  <c r="D1117" i="4"/>
  <c r="C1117" i="4"/>
  <c r="L1116" i="4"/>
  <c r="K1116" i="4"/>
  <c r="J1116" i="4"/>
  <c r="I1116" i="4"/>
  <c r="H1116" i="4"/>
  <c r="G1116" i="4"/>
  <c r="F1116" i="4"/>
  <c r="E1116" i="4"/>
  <c r="D1116" i="4"/>
  <c r="C1116" i="4"/>
  <c r="L1115" i="4"/>
  <c r="K1115" i="4"/>
  <c r="J1115" i="4"/>
  <c r="I1115" i="4"/>
  <c r="H1115" i="4"/>
  <c r="G1115" i="4"/>
  <c r="F1115" i="4"/>
  <c r="E1115" i="4"/>
  <c r="D1115" i="4"/>
  <c r="C1115" i="4"/>
  <c r="L1114" i="4"/>
  <c r="K1114" i="4"/>
  <c r="J1114" i="4"/>
  <c r="I1114" i="4"/>
  <c r="H1114" i="4"/>
  <c r="G1114" i="4"/>
  <c r="F1114" i="4"/>
  <c r="E1114" i="4"/>
  <c r="D1114" i="4"/>
  <c r="C1114" i="4"/>
  <c r="L1113" i="4"/>
  <c r="K1113" i="4"/>
  <c r="J1113" i="4"/>
  <c r="I1113" i="4"/>
  <c r="H1113" i="4"/>
  <c r="G1113" i="4"/>
  <c r="F1113" i="4"/>
  <c r="E1113" i="4"/>
  <c r="D1113" i="4"/>
  <c r="C1113" i="4"/>
  <c r="L1112" i="4"/>
  <c r="K1112" i="4"/>
  <c r="J1112" i="4"/>
  <c r="I1112" i="4"/>
  <c r="H1112" i="4"/>
  <c r="G1112" i="4"/>
  <c r="F1112" i="4"/>
  <c r="E1112" i="4"/>
  <c r="D1112" i="4"/>
  <c r="C1112" i="4"/>
  <c r="L1111" i="4"/>
  <c r="K1111" i="4"/>
  <c r="J1111" i="4"/>
  <c r="I1111" i="4"/>
  <c r="H1111" i="4"/>
  <c r="G1111" i="4"/>
  <c r="F1111" i="4"/>
  <c r="E1111" i="4"/>
  <c r="D1111" i="4"/>
  <c r="C1111" i="4"/>
  <c r="L1110" i="4"/>
  <c r="K1110" i="4"/>
  <c r="J1110" i="4"/>
  <c r="I1110" i="4"/>
  <c r="H1110" i="4"/>
  <c r="G1110" i="4"/>
  <c r="F1110" i="4"/>
  <c r="E1110" i="4"/>
  <c r="D1110" i="4"/>
  <c r="C1110" i="4"/>
  <c r="L1109" i="4"/>
  <c r="K1109" i="4"/>
  <c r="J1109" i="4"/>
  <c r="I1109" i="4"/>
  <c r="H1109" i="4"/>
  <c r="G1109" i="4"/>
  <c r="F1109" i="4"/>
  <c r="E1109" i="4"/>
  <c r="D1109" i="4"/>
  <c r="C1109" i="4"/>
  <c r="L1108" i="4"/>
  <c r="K1108" i="4"/>
  <c r="J1108" i="4"/>
  <c r="I1108" i="4"/>
  <c r="H1108" i="4"/>
  <c r="G1108" i="4"/>
  <c r="F1108" i="4"/>
  <c r="E1108" i="4"/>
  <c r="D1108" i="4"/>
  <c r="C1108" i="4"/>
  <c r="L1107" i="4"/>
  <c r="K1107" i="4"/>
  <c r="J1107" i="4"/>
  <c r="I1107" i="4"/>
  <c r="H1107" i="4"/>
  <c r="G1107" i="4"/>
  <c r="F1107" i="4"/>
  <c r="E1107" i="4"/>
  <c r="D1107" i="4"/>
  <c r="C1107" i="4"/>
  <c r="L1106" i="4"/>
  <c r="K1106" i="4"/>
  <c r="J1106" i="4"/>
  <c r="I1106" i="4"/>
  <c r="H1106" i="4"/>
  <c r="G1106" i="4"/>
  <c r="F1106" i="4"/>
  <c r="E1106" i="4"/>
  <c r="D1106" i="4"/>
  <c r="C1106" i="4"/>
  <c r="L1105" i="4"/>
  <c r="K1105" i="4"/>
  <c r="J1105" i="4"/>
  <c r="I1105" i="4"/>
  <c r="H1105" i="4"/>
  <c r="G1105" i="4"/>
  <c r="F1105" i="4"/>
  <c r="E1105" i="4"/>
  <c r="D1105" i="4"/>
  <c r="C1105" i="4"/>
  <c r="L1104" i="4"/>
  <c r="K1104" i="4"/>
  <c r="J1104" i="4"/>
  <c r="I1104" i="4"/>
  <c r="H1104" i="4"/>
  <c r="G1104" i="4"/>
  <c r="F1104" i="4"/>
  <c r="E1104" i="4"/>
  <c r="D1104" i="4"/>
  <c r="C1104" i="4"/>
  <c r="L1103" i="4"/>
  <c r="K1103" i="4"/>
  <c r="J1103" i="4"/>
  <c r="I1103" i="4"/>
  <c r="H1103" i="4"/>
  <c r="G1103" i="4"/>
  <c r="F1103" i="4"/>
  <c r="E1103" i="4"/>
  <c r="D1103" i="4"/>
  <c r="C1103" i="4"/>
  <c r="L1102" i="4"/>
  <c r="K1102" i="4"/>
  <c r="J1102" i="4"/>
  <c r="I1102" i="4"/>
  <c r="H1102" i="4"/>
  <c r="G1102" i="4"/>
  <c r="F1102" i="4"/>
  <c r="E1102" i="4"/>
  <c r="D1102" i="4"/>
  <c r="C1102" i="4"/>
  <c r="L1101" i="4"/>
  <c r="K1101" i="4"/>
  <c r="J1101" i="4"/>
  <c r="I1101" i="4"/>
  <c r="H1101" i="4"/>
  <c r="G1101" i="4"/>
  <c r="F1101" i="4"/>
  <c r="E1101" i="4"/>
  <c r="D1101" i="4"/>
  <c r="C1101" i="4"/>
  <c r="L1100" i="4"/>
  <c r="K1100" i="4"/>
  <c r="J1100" i="4"/>
  <c r="I1100" i="4"/>
  <c r="H1100" i="4"/>
  <c r="G1100" i="4"/>
  <c r="F1100" i="4"/>
  <c r="E1100" i="4"/>
  <c r="D1100" i="4"/>
  <c r="C1100" i="4"/>
  <c r="L1099" i="4"/>
  <c r="K1099" i="4"/>
  <c r="J1099" i="4"/>
  <c r="I1099" i="4"/>
  <c r="H1099" i="4"/>
  <c r="G1099" i="4"/>
  <c r="F1099" i="4"/>
  <c r="E1099" i="4"/>
  <c r="D1099" i="4"/>
  <c r="C1099" i="4"/>
  <c r="L1098" i="4"/>
  <c r="K1098" i="4"/>
  <c r="J1098" i="4"/>
  <c r="I1098" i="4"/>
  <c r="H1098" i="4"/>
  <c r="G1098" i="4"/>
  <c r="F1098" i="4"/>
  <c r="E1098" i="4"/>
  <c r="D1098" i="4"/>
  <c r="C1098" i="4"/>
  <c r="L1097" i="4"/>
  <c r="K1097" i="4"/>
  <c r="J1097" i="4"/>
  <c r="I1097" i="4"/>
  <c r="H1097" i="4"/>
  <c r="G1097" i="4"/>
  <c r="F1097" i="4"/>
  <c r="E1097" i="4"/>
  <c r="D1097" i="4"/>
  <c r="C1097" i="4"/>
  <c r="L1096" i="4"/>
  <c r="K1096" i="4"/>
  <c r="J1096" i="4"/>
  <c r="I1096" i="4"/>
  <c r="H1096" i="4"/>
  <c r="G1096" i="4"/>
  <c r="F1096" i="4"/>
  <c r="E1096" i="4"/>
  <c r="D1096" i="4"/>
  <c r="C1096" i="4"/>
  <c r="L1095" i="4"/>
  <c r="K1095" i="4"/>
  <c r="J1095" i="4"/>
  <c r="I1095" i="4"/>
  <c r="H1095" i="4"/>
  <c r="G1095" i="4"/>
  <c r="F1095" i="4"/>
  <c r="E1095" i="4"/>
  <c r="D1095" i="4"/>
  <c r="C1095" i="4"/>
  <c r="L1094" i="4"/>
  <c r="K1094" i="4"/>
  <c r="J1094" i="4"/>
  <c r="I1094" i="4"/>
  <c r="H1094" i="4"/>
  <c r="G1094" i="4"/>
  <c r="F1094" i="4"/>
  <c r="E1094" i="4"/>
  <c r="D1094" i="4"/>
  <c r="C1094" i="4"/>
  <c r="L3" i="4"/>
  <c r="J3" i="4"/>
  <c r="I3" i="4"/>
  <c r="H3" i="4"/>
  <c r="G3" i="4"/>
  <c r="F3" i="4"/>
  <c r="E3" i="4"/>
  <c r="D3" i="4"/>
  <c r="C3" i="4"/>
  <c r="E17" i="12" l="1"/>
  <c r="H12" i="15"/>
  <c r="B3" i="14"/>
  <c r="D8" i="12"/>
  <c r="I5" i="15"/>
  <c r="E5" i="15"/>
  <c r="E38" i="12"/>
  <c r="H14" i="15"/>
  <c r="H6" i="15"/>
  <c r="E21" i="15"/>
  <c r="H4" i="15"/>
  <c r="G12" i="15"/>
  <c r="D4" i="15"/>
  <c r="E39" i="12"/>
  <c r="C36" i="12"/>
  <c r="E31" i="12"/>
  <c r="C16" i="14"/>
  <c r="E22" i="14"/>
  <c r="G22" i="14" s="1"/>
  <c r="B13" i="14"/>
  <c r="E26" i="12"/>
  <c r="E23" i="14"/>
  <c r="G23" i="14" s="1"/>
  <c r="C7" i="14"/>
  <c r="C4" i="14"/>
  <c r="C34" i="14"/>
  <c r="D24" i="14"/>
  <c r="F24" i="14" s="1"/>
  <c r="D15" i="14"/>
  <c r="F15" i="14" s="1"/>
  <c r="B35" i="14"/>
  <c r="B32" i="14"/>
  <c r="B31" i="14"/>
  <c r="C33" i="14"/>
  <c r="C13" i="14"/>
  <c r="C35" i="14"/>
  <c r="C6" i="14"/>
  <c r="C24" i="14"/>
  <c r="B5" i="14"/>
  <c r="D21" i="14"/>
  <c r="F21" i="14" s="1"/>
  <c r="D12" i="14"/>
  <c r="F12" i="14" s="1"/>
  <c r="D23" i="14"/>
  <c r="F23" i="14" s="1"/>
  <c r="D22" i="14"/>
  <c r="F22" i="14" s="1"/>
  <c r="D13" i="14"/>
  <c r="F13" i="14" s="1"/>
  <c r="B7" i="14"/>
  <c r="D7" i="14"/>
  <c r="F7" i="14" s="1"/>
  <c r="B4" i="14"/>
  <c r="D4" i="14"/>
  <c r="F4" i="14" s="1"/>
  <c r="B34" i="14"/>
  <c r="E33" i="14"/>
  <c r="G33" i="14" s="1"/>
  <c r="E21" i="14"/>
  <c r="E12" i="14"/>
  <c r="G12" i="14" s="1"/>
  <c r="E35" i="14"/>
  <c r="G35" i="14" s="1"/>
  <c r="C3" i="14"/>
  <c r="E32" i="14"/>
  <c r="G32" i="14" s="1"/>
  <c r="E31" i="14"/>
  <c r="G31" i="14" s="1"/>
  <c r="D25" i="14"/>
  <c r="F25" i="14" s="1"/>
  <c r="D16" i="14"/>
  <c r="F16" i="14" s="1"/>
  <c r="D6" i="14"/>
  <c r="F6" i="14" s="1"/>
  <c r="B12" i="14"/>
  <c r="B6" i="14"/>
  <c r="C14" i="14"/>
  <c r="C12" i="14"/>
  <c r="E25" i="14"/>
  <c r="G25" i="14" s="1"/>
  <c r="E24" i="14"/>
  <c r="G24" i="14" s="1"/>
  <c r="C32" i="14"/>
  <c r="E34" i="14"/>
  <c r="G34" i="14" s="1"/>
  <c r="C31" i="14"/>
  <c r="J26" i="12"/>
  <c r="B25" i="14"/>
  <c r="B23" i="14"/>
  <c r="B22" i="14"/>
  <c r="B21" i="14"/>
  <c r="C23" i="14"/>
  <c r="C25" i="14"/>
  <c r="C22" i="14"/>
  <c r="C21" i="14"/>
  <c r="B24" i="14"/>
  <c r="D14" i="14"/>
  <c r="F14" i="14" s="1"/>
  <c r="B14" i="14"/>
  <c r="B33" i="14"/>
  <c r="E3" i="14"/>
  <c r="E4" i="14"/>
  <c r="G4" i="14" s="1"/>
  <c r="E5" i="14"/>
  <c r="G5" i="14" s="1"/>
  <c r="E6" i="14"/>
  <c r="G6" i="14" s="1"/>
  <c r="E7" i="14"/>
  <c r="G7" i="14" s="1"/>
  <c r="E14" i="14"/>
  <c r="G14" i="14" s="1"/>
  <c r="C5" i="14"/>
  <c r="E13" i="14"/>
  <c r="G13" i="14" s="1"/>
  <c r="E16" i="14"/>
  <c r="G16" i="14" s="1"/>
  <c r="D31" i="14"/>
  <c r="F31" i="14" s="1"/>
  <c r="H31" i="14" s="1"/>
  <c r="D32" i="14"/>
  <c r="F32" i="14" s="1"/>
  <c r="D33" i="14"/>
  <c r="F33" i="14" s="1"/>
  <c r="D34" i="14"/>
  <c r="F34" i="14" s="1"/>
  <c r="D35" i="14"/>
  <c r="F35" i="14" s="1"/>
  <c r="D5" i="14"/>
  <c r="F5" i="14" s="1"/>
  <c r="E15" i="14"/>
  <c r="G15" i="14" s="1"/>
  <c r="H21" i="14" l="1"/>
  <c r="C27" i="14"/>
  <c r="I14" i="14"/>
  <c r="Q14" i="14" s="1"/>
  <c r="F17" i="14"/>
  <c r="G3" i="14"/>
  <c r="I3" i="14" s="1"/>
  <c r="E8" i="14"/>
  <c r="D8" i="14"/>
  <c r="H3" i="14"/>
  <c r="E8" i="12"/>
  <c r="I15" i="14"/>
  <c r="Q15" i="14" s="1"/>
  <c r="H15" i="12" s="1"/>
  <c r="I22" i="14"/>
  <c r="Q22" i="14" s="1"/>
  <c r="H22" i="12" s="1"/>
  <c r="E36" i="12"/>
  <c r="I16" i="14"/>
  <c r="Q16" i="14" s="1"/>
  <c r="H16" i="12" s="1"/>
  <c r="I7" i="14"/>
  <c r="Q7" i="14" s="1"/>
  <c r="H7" i="12" s="1"/>
  <c r="H35" i="14"/>
  <c r="P35" i="14" s="1"/>
  <c r="P31" i="14"/>
  <c r="I6" i="14"/>
  <c r="Q6" i="14" s="1"/>
  <c r="I23" i="14"/>
  <c r="Q23" i="14" s="1"/>
  <c r="H23" i="12" s="1"/>
  <c r="H4" i="14"/>
  <c r="P4" i="14" s="1"/>
  <c r="I33" i="14"/>
  <c r="Q33" i="14" s="1"/>
  <c r="H32" i="12" s="1"/>
  <c r="B37" i="14"/>
  <c r="I34" i="14"/>
  <c r="Q34" i="14" s="1"/>
  <c r="H33" i="12" s="1"/>
  <c r="I31" i="14"/>
  <c r="Q31" i="14" s="1"/>
  <c r="H30" i="12" s="1"/>
  <c r="H25" i="14"/>
  <c r="P25" i="14" s="1"/>
  <c r="H12" i="14"/>
  <c r="P12" i="14" s="1"/>
  <c r="C17" i="14"/>
  <c r="C37" i="14"/>
  <c r="H34" i="14"/>
  <c r="H6" i="14"/>
  <c r="P6" i="14" s="1"/>
  <c r="G6" i="12" s="1"/>
  <c r="H7" i="14"/>
  <c r="P7" i="14" s="1"/>
  <c r="G7" i="12" s="1"/>
  <c r="B8" i="14"/>
  <c r="C8" i="14"/>
  <c r="I35" i="14"/>
  <c r="Q35" i="14" s="1"/>
  <c r="H34" i="12" s="1"/>
  <c r="H15" i="14"/>
  <c r="P15" i="14" s="1"/>
  <c r="I5" i="14"/>
  <c r="Q5" i="14" s="1"/>
  <c r="H5" i="12" s="1"/>
  <c r="H22" i="14"/>
  <c r="P22" i="14" s="1"/>
  <c r="B17" i="14"/>
  <c r="G37" i="14"/>
  <c r="H5" i="14"/>
  <c r="P5" i="14" s="1"/>
  <c r="H32" i="14"/>
  <c r="P32" i="14" s="1"/>
  <c r="I13" i="14"/>
  <c r="Q13" i="14" s="1"/>
  <c r="H13" i="12" s="1"/>
  <c r="I4" i="14"/>
  <c r="Q4" i="14" s="1"/>
  <c r="H4" i="12" s="1"/>
  <c r="H24" i="14"/>
  <c r="P24" i="14" s="1"/>
  <c r="I25" i="14"/>
  <c r="Q25" i="14" s="1"/>
  <c r="H25" i="12" s="1"/>
  <c r="I32" i="14"/>
  <c r="Q32" i="14" s="1"/>
  <c r="H31" i="12" s="1"/>
  <c r="E37" i="14"/>
  <c r="H23" i="14"/>
  <c r="P23" i="14" s="1"/>
  <c r="D27" i="14"/>
  <c r="F27" i="14"/>
  <c r="H14" i="14"/>
  <c r="P14" i="14" s="1"/>
  <c r="E27" i="14"/>
  <c r="G21" i="14"/>
  <c r="G27" i="14" s="1"/>
  <c r="I24" i="14"/>
  <c r="Q24" i="14" s="1"/>
  <c r="H24" i="12" s="1"/>
  <c r="B27" i="14"/>
  <c r="H33" i="14"/>
  <c r="P33" i="14" s="1"/>
  <c r="H16" i="14"/>
  <c r="P16" i="14" s="1"/>
  <c r="D37" i="14"/>
  <c r="E17" i="14"/>
  <c r="D17" i="14"/>
  <c r="H13" i="14"/>
  <c r="P13" i="14" s="1"/>
  <c r="F37" i="14"/>
  <c r="G17" i="14"/>
  <c r="I12" i="14"/>
  <c r="G16" i="12" l="1"/>
  <c r="I16" i="12"/>
  <c r="G14" i="12"/>
  <c r="I14" i="12"/>
  <c r="G13" i="12"/>
  <c r="I13" i="12"/>
  <c r="G15" i="12"/>
  <c r="I15" i="12"/>
  <c r="G12" i="12"/>
  <c r="I12" i="12"/>
  <c r="H14" i="12"/>
  <c r="Q37" i="14"/>
  <c r="P34" i="14"/>
  <c r="G5" i="12"/>
  <c r="G8" i="14"/>
  <c r="H6" i="12"/>
  <c r="G4" i="12"/>
  <c r="F8" i="14"/>
  <c r="P3" i="14"/>
  <c r="P8" i="14" s="1"/>
  <c r="R23" i="14"/>
  <c r="R25" i="14"/>
  <c r="R32" i="14"/>
  <c r="R7" i="14"/>
  <c r="R5" i="14"/>
  <c r="I37" i="14"/>
  <c r="H8" i="14"/>
  <c r="R6" i="14"/>
  <c r="R13" i="14"/>
  <c r="R35" i="14"/>
  <c r="R22" i="14"/>
  <c r="H37" i="14"/>
  <c r="R14" i="14"/>
  <c r="R4" i="14"/>
  <c r="R15" i="14"/>
  <c r="R33" i="14"/>
  <c r="I21" i="14"/>
  <c r="Q21" i="14" s="1"/>
  <c r="H21" i="12" s="1"/>
  <c r="P21" i="14"/>
  <c r="R24" i="14"/>
  <c r="R16" i="14"/>
  <c r="P17" i="14"/>
  <c r="H17" i="14"/>
  <c r="I17" i="14"/>
  <c r="Q12" i="14"/>
  <c r="Q17" i="14" s="1"/>
  <c r="I8" i="14"/>
  <c r="Q3" i="14"/>
  <c r="R31" i="14"/>
  <c r="G17" i="12" l="1"/>
  <c r="I17" i="12"/>
  <c r="Q8" i="14"/>
  <c r="R8" i="14" s="1"/>
  <c r="R3" i="14"/>
  <c r="R34" i="14"/>
  <c r="P37" i="14"/>
  <c r="R37" i="14" s="1"/>
  <c r="G36" i="12"/>
  <c r="G3" i="12"/>
  <c r="G8" i="12" s="1"/>
  <c r="H36" i="12"/>
  <c r="R21" i="14"/>
  <c r="I27" i="14"/>
  <c r="H27" i="14"/>
  <c r="Q27" i="14"/>
  <c r="I26" i="12"/>
  <c r="H26" i="12"/>
  <c r="P27" i="14"/>
  <c r="G26" i="12"/>
  <c r="R17" i="14"/>
  <c r="H12" i="12"/>
  <c r="H17" i="12" s="1"/>
  <c r="R12" i="14"/>
  <c r="H3" i="12"/>
  <c r="H8" i="12" s="1"/>
  <c r="R27" i="14" l="1"/>
</calcChain>
</file>

<file path=xl/sharedStrings.xml><?xml version="1.0" encoding="utf-8"?>
<sst xmlns="http://schemas.openxmlformats.org/spreadsheetml/2006/main" count="4583" uniqueCount="852">
  <si>
    <t>Nazwa</t>
  </si>
  <si>
    <t>Netto</t>
  </si>
  <si>
    <t>Zysk</t>
  </si>
  <si>
    <t>Marża</t>
  </si>
  <si>
    <t>TARNOSPIN</t>
  </si>
  <si>
    <t>LOLO</t>
  </si>
  <si>
    <t>STANMARK</t>
  </si>
  <si>
    <t>ARTONUS2</t>
  </si>
  <si>
    <t>KARLAK</t>
  </si>
  <si>
    <t>ELGIR</t>
  </si>
  <si>
    <t>MASZLÓD</t>
  </si>
  <si>
    <t>INFOBIS</t>
  </si>
  <si>
    <t>EKOSMAK</t>
  </si>
  <si>
    <t>NAZO</t>
  </si>
  <si>
    <t>MIBAMA</t>
  </si>
  <si>
    <t>REMATEX</t>
  </si>
  <si>
    <t>SPANSET</t>
  </si>
  <si>
    <t>PROMAN</t>
  </si>
  <si>
    <t>BIBLIOAKAD</t>
  </si>
  <si>
    <t>AWA</t>
  </si>
  <si>
    <t>LIZARD</t>
  </si>
  <si>
    <t>BODYSPACE</t>
  </si>
  <si>
    <t>MK OPTYK</t>
  </si>
  <si>
    <t>EUROSPARK</t>
  </si>
  <si>
    <t>BAX II</t>
  </si>
  <si>
    <t>EXPRESMET</t>
  </si>
  <si>
    <t>EMIA</t>
  </si>
  <si>
    <t>JANEX</t>
  </si>
  <si>
    <t>OSMMIECHÓW</t>
  </si>
  <si>
    <t>TARNOW</t>
  </si>
  <si>
    <t>ROBUT</t>
  </si>
  <si>
    <t>KLEPSYDRA</t>
  </si>
  <si>
    <t>EDEK</t>
  </si>
  <si>
    <t>GALBIS</t>
  </si>
  <si>
    <t>MALEK</t>
  </si>
  <si>
    <t>AVIOMECHAN</t>
  </si>
  <si>
    <t>TRELATUREK</t>
  </si>
  <si>
    <t>BANKKRWI</t>
  </si>
  <si>
    <t>DREWMET2</t>
  </si>
  <si>
    <t>GREENS</t>
  </si>
  <si>
    <t>AMPEX</t>
  </si>
  <si>
    <t>LABTRONIK</t>
  </si>
  <si>
    <t>KOMPART</t>
  </si>
  <si>
    <t>GROAND</t>
  </si>
  <si>
    <t>SCENA</t>
  </si>
  <si>
    <t>TRAKERPLUS</t>
  </si>
  <si>
    <t>MES</t>
  </si>
  <si>
    <t>WOJMAL</t>
  </si>
  <si>
    <t>OPTEAM</t>
  </si>
  <si>
    <t>GOMULAK</t>
  </si>
  <si>
    <t>ELMAK</t>
  </si>
  <si>
    <t>LUKASZ</t>
  </si>
  <si>
    <t>FENIMARK</t>
  </si>
  <si>
    <t>HUNTER</t>
  </si>
  <si>
    <t>RONTIL</t>
  </si>
  <si>
    <t>MAGOT</t>
  </si>
  <si>
    <t>SAN</t>
  </si>
  <si>
    <t>PERFEKT</t>
  </si>
  <si>
    <t>AWB</t>
  </si>
  <si>
    <t>GAMIS</t>
  </si>
  <si>
    <t>GAMA</t>
  </si>
  <si>
    <t>DANA</t>
  </si>
  <si>
    <t>URBANIK</t>
  </si>
  <si>
    <t>SALMET</t>
  </si>
  <si>
    <t>WSSRZESZOW</t>
  </si>
  <si>
    <t>NZOZNOVUM</t>
  </si>
  <si>
    <t>TOMASIK</t>
  </si>
  <si>
    <t>MRUGALA</t>
  </si>
  <si>
    <t>POLEKOAPAR</t>
  </si>
  <si>
    <t>ECC</t>
  </si>
  <si>
    <t>SEMACO</t>
  </si>
  <si>
    <t>SORDREW</t>
  </si>
  <si>
    <t>GETH</t>
  </si>
  <si>
    <t>SPAWCHRZAN</t>
  </si>
  <si>
    <t>ROLMAK</t>
  </si>
  <si>
    <t>SIUDEK</t>
  </si>
  <si>
    <t>FAST</t>
  </si>
  <si>
    <t>MPAK</t>
  </si>
  <si>
    <t>SZPITALRUD</t>
  </si>
  <si>
    <t>KOWAL</t>
  </si>
  <si>
    <t>ECELEMENTS</t>
  </si>
  <si>
    <t>ZOZMYSZKOW</t>
  </si>
  <si>
    <t>SUBARUIMPO</t>
  </si>
  <si>
    <t>DIAGNOZA</t>
  </si>
  <si>
    <t>PILPOL</t>
  </si>
  <si>
    <t>TRANSLISBET</t>
  </si>
  <si>
    <t>CENTRUMINF</t>
  </si>
  <si>
    <t>TERESA1</t>
  </si>
  <si>
    <t>TAGART</t>
  </si>
  <si>
    <t>ARESS</t>
  </si>
  <si>
    <t>ARMAL</t>
  </si>
  <si>
    <t>ALARMTECH</t>
  </si>
  <si>
    <t>TERMICA</t>
  </si>
  <si>
    <t>PALUCHBIS</t>
  </si>
  <si>
    <t>EBASPZOO</t>
  </si>
  <si>
    <t>EURONOVA</t>
  </si>
  <si>
    <t>MULTIKA</t>
  </si>
  <si>
    <t>ASKEN</t>
  </si>
  <si>
    <t>PRODUKTSOL</t>
  </si>
  <si>
    <t>SZCZEPAN</t>
  </si>
  <si>
    <t>POLKLAM</t>
  </si>
  <si>
    <t>WERTEKS</t>
  </si>
  <si>
    <t>HYDROZNPHS</t>
  </si>
  <si>
    <t>ZEMANEK</t>
  </si>
  <si>
    <t>ANMAR</t>
  </si>
  <si>
    <t>MARGO</t>
  </si>
  <si>
    <t>PROTECH</t>
  </si>
  <si>
    <t>GASTOP</t>
  </si>
  <si>
    <t>ZABOROWSCY</t>
  </si>
  <si>
    <t>SMREK</t>
  </si>
  <si>
    <t>DAŃCA</t>
  </si>
  <si>
    <t>ARCARTON2</t>
  </si>
  <si>
    <t>EUROOPTYKA</t>
  </si>
  <si>
    <t>MARROB</t>
  </si>
  <si>
    <t>PLANTATOR</t>
  </si>
  <si>
    <t>ZŁOTYKŁOS</t>
  </si>
  <si>
    <t>BUXA</t>
  </si>
  <si>
    <t>SANEL</t>
  </si>
  <si>
    <t>ZOSTAŃ</t>
  </si>
  <si>
    <t>SPYRAPRIMO</t>
  </si>
  <si>
    <t>TANEX2</t>
  </si>
  <si>
    <t>CHLEBEK</t>
  </si>
  <si>
    <t>ADVERTISIN</t>
  </si>
  <si>
    <t>ARMAR</t>
  </si>
  <si>
    <t>DES</t>
  </si>
  <si>
    <t>ANDRE</t>
  </si>
  <si>
    <t>MILKA</t>
  </si>
  <si>
    <t>KAMAI</t>
  </si>
  <si>
    <t>JUMAR</t>
  </si>
  <si>
    <t>GÓRKACEMEN</t>
  </si>
  <si>
    <t>BANERASTYL</t>
  </si>
  <si>
    <t>EBATABIS</t>
  </si>
  <si>
    <t>MAŚLACH</t>
  </si>
  <si>
    <t>TERMEDIA</t>
  </si>
  <si>
    <t>ARAMUS2</t>
  </si>
  <si>
    <t>EWEX</t>
  </si>
  <si>
    <t>ELEKTRON</t>
  </si>
  <si>
    <t>SMRPOLSKA</t>
  </si>
  <si>
    <t>KARPIEL</t>
  </si>
  <si>
    <t>TROJAN</t>
  </si>
  <si>
    <t>AGNES</t>
  </si>
  <si>
    <t>CKIKMSW</t>
  </si>
  <si>
    <t>COLD</t>
  </si>
  <si>
    <t>BRZOST</t>
  </si>
  <si>
    <t>SABAJSYSTE</t>
  </si>
  <si>
    <t>MRT</t>
  </si>
  <si>
    <t>PIAST</t>
  </si>
  <si>
    <t>EKLER</t>
  </si>
  <si>
    <t>WOKOLNAS</t>
  </si>
  <si>
    <t>PROMYK</t>
  </si>
  <si>
    <t>WESTERBERG</t>
  </si>
  <si>
    <t>GRANITCOLO</t>
  </si>
  <si>
    <t>PRTSPZOO</t>
  </si>
  <si>
    <t>SZPITALRYD</t>
  </si>
  <si>
    <t>ANDREX2</t>
  </si>
  <si>
    <t>SAUERSAND</t>
  </si>
  <si>
    <t>INPOLKRAK2</t>
  </si>
  <si>
    <t>AUTOELEKTR2</t>
  </si>
  <si>
    <t>BOMARK</t>
  </si>
  <si>
    <t>FRAPOL</t>
  </si>
  <si>
    <t>LABRA</t>
  </si>
  <si>
    <t>ZAKLADPRZE</t>
  </si>
  <si>
    <t>ASEC</t>
  </si>
  <si>
    <t>TALBUD-A</t>
  </si>
  <si>
    <t>ZOZPOLKOWI</t>
  </si>
  <si>
    <t>AG</t>
  </si>
  <si>
    <t>COLOREX</t>
  </si>
  <si>
    <t>TUBAN</t>
  </si>
  <si>
    <t>SIBET</t>
  </si>
  <si>
    <t>JOTAFAN</t>
  </si>
  <si>
    <t>ZOZMYSLENI</t>
  </si>
  <si>
    <t>ESUNBED</t>
  </si>
  <si>
    <t>ETSYSTEM</t>
  </si>
  <si>
    <t>IWOHEST</t>
  </si>
  <si>
    <t>HEJS</t>
  </si>
  <si>
    <t>COZL</t>
  </si>
  <si>
    <t>WSSSOSNOWI</t>
  </si>
  <si>
    <t>MAXSTAL</t>
  </si>
  <si>
    <t>FALLKLANDY</t>
  </si>
  <si>
    <t>BABYLISS</t>
  </si>
  <si>
    <t>WIRTECH</t>
  </si>
  <si>
    <t>DRAGON2</t>
  </si>
  <si>
    <t>LIBRIS</t>
  </si>
  <si>
    <t>FOREST</t>
  </si>
  <si>
    <t>SZPITALUNI</t>
  </si>
  <si>
    <t>ADEX</t>
  </si>
  <si>
    <t>WINDEXHOLD</t>
  </si>
  <si>
    <t>JOKERBORCU</t>
  </si>
  <si>
    <t>OSMCHMIEL</t>
  </si>
  <si>
    <t>OMEGAZE</t>
  </si>
  <si>
    <t>DTEC</t>
  </si>
  <si>
    <t>CROSNA</t>
  </si>
  <si>
    <t>PIAST SPJ</t>
  </si>
  <si>
    <t>MEMENTO</t>
  </si>
  <si>
    <t>STALCO</t>
  </si>
  <si>
    <t>TELETRANS</t>
  </si>
  <si>
    <t>EFEKTSC</t>
  </si>
  <si>
    <t>INTERPAK2</t>
  </si>
  <si>
    <t>OSMNOWYSĄC</t>
  </si>
  <si>
    <t>ELFA</t>
  </si>
  <si>
    <t>MKM</t>
  </si>
  <si>
    <t>WROMET</t>
  </si>
  <si>
    <t>KAMTECH</t>
  </si>
  <si>
    <t>KEMAR</t>
  </si>
  <si>
    <t>GÓRAL</t>
  </si>
  <si>
    <t>ZOZKRYNICA</t>
  </si>
  <si>
    <t>ZINPLAST</t>
  </si>
  <si>
    <t>ANDMAR</t>
  </si>
  <si>
    <t>TELEKOM-OL</t>
  </si>
  <si>
    <t>MULLERJELC</t>
  </si>
  <si>
    <t>ORW-ELS</t>
  </si>
  <si>
    <t>RSZZ</t>
  </si>
  <si>
    <t>ZOZRYBNIK</t>
  </si>
  <si>
    <t>SENOR</t>
  </si>
  <si>
    <t>MARTIK</t>
  </si>
  <si>
    <t>DZWIGI</t>
  </si>
  <si>
    <t>TES OLKUSZ</t>
  </si>
  <si>
    <t>ZOZSANOK</t>
  </si>
  <si>
    <t>TALAGA</t>
  </si>
  <si>
    <t>HYDROFLEX</t>
  </si>
  <si>
    <t>EXPRAN</t>
  </si>
  <si>
    <t>IDC</t>
  </si>
  <si>
    <t>ARSHW</t>
  </si>
  <si>
    <t>LIDEAL</t>
  </si>
  <si>
    <t>TARSMAK</t>
  </si>
  <si>
    <t>REN-DAR</t>
  </si>
  <si>
    <t>STACH</t>
  </si>
  <si>
    <t>PWIKRYBNIK</t>
  </si>
  <si>
    <t>CSI</t>
  </si>
  <si>
    <t>FANPOLSKA</t>
  </si>
  <si>
    <t>KONIK</t>
  </si>
  <si>
    <t>ERGPET</t>
  </si>
  <si>
    <t>PREMA</t>
  </si>
  <si>
    <t>SKAWA</t>
  </si>
  <si>
    <t>CENTERTUNI</t>
  </si>
  <si>
    <t>ECOL</t>
  </si>
  <si>
    <t>UNIONPARTS</t>
  </si>
  <si>
    <t>FEDERAL</t>
  </si>
  <si>
    <t>ENVO</t>
  </si>
  <si>
    <t>MB</t>
  </si>
  <si>
    <t>ALPHA2</t>
  </si>
  <si>
    <t>STRUSINIAN</t>
  </si>
  <si>
    <t>IPRA</t>
  </si>
  <si>
    <t>PRESSART</t>
  </si>
  <si>
    <t>ARO</t>
  </si>
  <si>
    <t>FLORNAS</t>
  </si>
  <si>
    <t>HEAN</t>
  </si>
  <si>
    <t>CONHPOL-BI</t>
  </si>
  <si>
    <t>ROKSANA</t>
  </si>
  <si>
    <t>ONDO</t>
  </si>
  <si>
    <t>FAKRO-WDF</t>
  </si>
  <si>
    <t>JUCO</t>
  </si>
  <si>
    <t>PAGUM</t>
  </si>
  <si>
    <t>FORMASTER</t>
  </si>
  <si>
    <t>CONHPOL</t>
  </si>
  <si>
    <t>SYNTHOS</t>
  </si>
  <si>
    <t>ADEGIS</t>
  </si>
  <si>
    <t>R&amp;G</t>
  </si>
  <si>
    <t>SKARPOL</t>
  </si>
  <si>
    <t>NYKS</t>
  </si>
  <si>
    <t>PERFOPOL</t>
  </si>
  <si>
    <t>KREBO</t>
  </si>
  <si>
    <t>DEZAMET</t>
  </si>
  <si>
    <t>WESEM</t>
  </si>
  <si>
    <t>POLPLAST</t>
  </si>
  <si>
    <t>PETRA</t>
  </si>
  <si>
    <t>CONHPOLDYN</t>
  </si>
  <si>
    <t>MTU</t>
  </si>
  <si>
    <t>ESPEFA</t>
  </si>
  <si>
    <t>GRENTON</t>
  </si>
  <si>
    <t>NPASKAWINA</t>
  </si>
  <si>
    <t>DAMDAM</t>
  </si>
  <si>
    <t>ILLOCHROM3</t>
  </si>
  <si>
    <t>GOLDDROP</t>
  </si>
  <si>
    <t>KAPS</t>
  </si>
  <si>
    <t>ANDREWRABA</t>
  </si>
  <si>
    <t>ELETTROSTA</t>
  </si>
  <si>
    <t>ADLER</t>
  </si>
  <si>
    <t>DOMENO2</t>
  </si>
  <si>
    <t>KARTEX</t>
  </si>
  <si>
    <t>WOJDAK</t>
  </si>
  <si>
    <t>DRUMET</t>
  </si>
  <si>
    <t>CONCREATE</t>
  </si>
  <si>
    <t>NOVICHEM</t>
  </si>
  <si>
    <t>ZAMVINEX</t>
  </si>
  <si>
    <t>CTECH</t>
  </si>
  <si>
    <t>STALMET</t>
  </si>
  <si>
    <t>SAVARRO</t>
  </si>
  <si>
    <t>NOWYSTYL</t>
  </si>
  <si>
    <t>RCKIK LUBL</t>
  </si>
  <si>
    <t>KAZAR</t>
  </si>
  <si>
    <t>ALBERT</t>
  </si>
  <si>
    <t>NO NAME</t>
  </si>
  <si>
    <t>COMARCH</t>
  </si>
  <si>
    <t>ANTKIEWIC2</t>
  </si>
  <si>
    <t>ASWLOSZCZO</t>
  </si>
  <si>
    <t>DAMPOL</t>
  </si>
  <si>
    <t>TAMEL</t>
  </si>
  <si>
    <t>MALGORZATA</t>
  </si>
  <si>
    <t>ELANDIS</t>
  </si>
  <si>
    <t>ELGOTECH</t>
  </si>
  <si>
    <t>FAKRO</t>
  </si>
  <si>
    <t>RCKIK WAR</t>
  </si>
  <si>
    <t>WPJ</t>
  </si>
  <si>
    <t>MAGKRAK</t>
  </si>
  <si>
    <t>BRUYNZEEL</t>
  </si>
  <si>
    <t>CERTECH</t>
  </si>
  <si>
    <t>CHOMIK</t>
  </si>
  <si>
    <t>RCKIK ZGOR</t>
  </si>
  <si>
    <t>RCKIK POZ</t>
  </si>
  <si>
    <t>LEGRA</t>
  </si>
  <si>
    <t>TREFL</t>
  </si>
  <si>
    <t>BUKSAN ŁYK</t>
  </si>
  <si>
    <t>POLYNT</t>
  </si>
  <si>
    <t>SUDER</t>
  </si>
  <si>
    <t>ZIELGAZ</t>
  </si>
  <si>
    <t>RCKIK BIAŁ</t>
  </si>
  <si>
    <t>BAHLSEN</t>
  </si>
  <si>
    <t>BENDALUTZ</t>
  </si>
  <si>
    <t>FAZI</t>
  </si>
  <si>
    <t>GALDREW</t>
  </si>
  <si>
    <t>AMARA</t>
  </si>
  <si>
    <t>AKTYWIZACJ</t>
  </si>
  <si>
    <t>KAPRIN</t>
  </si>
  <si>
    <t>UJ</t>
  </si>
  <si>
    <t>MATTES</t>
  </si>
  <si>
    <t>INFLORA</t>
  </si>
  <si>
    <t>ASPEL</t>
  </si>
  <si>
    <t>JUKA</t>
  </si>
  <si>
    <t>MORIS</t>
  </si>
  <si>
    <t>BURY</t>
  </si>
  <si>
    <t>PSGTARNOW</t>
  </si>
  <si>
    <t>VERTOM</t>
  </si>
  <si>
    <t>OPERAKRAKO</t>
  </si>
  <si>
    <t>BORGWARNER</t>
  </si>
  <si>
    <t>PASKAM</t>
  </si>
  <si>
    <t>SAMBUD2SPJ</t>
  </si>
  <si>
    <t>RCKIK WAŁB</t>
  </si>
  <si>
    <t>ŁYSOŃ2</t>
  </si>
  <si>
    <t>DTW</t>
  </si>
  <si>
    <t>ROYALCANIN</t>
  </si>
  <si>
    <t>SPYRA</t>
  </si>
  <si>
    <t>PULSAR</t>
  </si>
  <si>
    <t>FENIXMETAL</t>
  </si>
  <si>
    <t>CAPGEMINI1</t>
  </si>
  <si>
    <t>RCKIK OPOL</t>
  </si>
  <si>
    <t>RCKIK OLSZ</t>
  </si>
  <si>
    <t>RCKIK WROC</t>
  </si>
  <si>
    <t>RCKIK SŁUP</t>
  </si>
  <si>
    <t>RCKIK GDA</t>
  </si>
  <si>
    <t>INWEX</t>
  </si>
  <si>
    <t>RCKIK RADO</t>
  </si>
  <si>
    <t>DONPLAST</t>
  </si>
  <si>
    <t>WCKIK</t>
  </si>
  <si>
    <t>EFFECTOR</t>
  </si>
  <si>
    <t>WIMED3</t>
  </si>
  <si>
    <t>DELTA</t>
  </si>
  <si>
    <t>EWA BARANI</t>
  </si>
  <si>
    <t>TMTECHNOLO</t>
  </si>
  <si>
    <t>AXTONE</t>
  </si>
  <si>
    <t>RCKIK LODZ</t>
  </si>
  <si>
    <t>RCKIK KALI</t>
  </si>
  <si>
    <t>INGREMIO</t>
  </si>
  <si>
    <t>PLATA</t>
  </si>
  <si>
    <t>CERVAX</t>
  </si>
  <si>
    <t>EUPHORA</t>
  </si>
  <si>
    <t>OMEGARUSZT</t>
  </si>
  <si>
    <t>SPLAST</t>
  </si>
  <si>
    <t>RCKIK RACI</t>
  </si>
  <si>
    <t>RCKIK KIEL</t>
  </si>
  <si>
    <t>U JEDRUSI2</t>
  </si>
  <si>
    <t>PURCELLSYS</t>
  </si>
  <si>
    <t>RCKIK</t>
  </si>
  <si>
    <t>NORMA VARI</t>
  </si>
  <si>
    <t>GALECO</t>
  </si>
  <si>
    <t>BRUKBET</t>
  </si>
  <si>
    <t>TEVA</t>
  </si>
  <si>
    <t>MĄCZKA</t>
  </si>
  <si>
    <t>VESUVIUS</t>
  </si>
  <si>
    <t>ARCELOR</t>
  </si>
  <si>
    <t>RCKIK BYDG</t>
  </si>
  <si>
    <t>LERG</t>
  </si>
  <si>
    <t>RCKIK KATO</t>
  </si>
  <si>
    <t>TECH</t>
  </si>
  <si>
    <t>RCKIK SZCZ</t>
  </si>
  <si>
    <t>HUSQVARNA</t>
  </si>
  <si>
    <t>ROYALCAN2</t>
  </si>
  <si>
    <t>SŁOWACKI</t>
  </si>
  <si>
    <t>RCKIK RZE</t>
  </si>
  <si>
    <t>MARLUX</t>
  </si>
  <si>
    <t>VITROFORM</t>
  </si>
  <si>
    <t>TERMALICA</t>
  </si>
  <si>
    <t>FOLPAK</t>
  </si>
  <si>
    <t>OTCF</t>
  </si>
  <si>
    <t>BRANDBOX</t>
  </si>
  <si>
    <t>BSHTRADING</t>
  </si>
  <si>
    <t>MEDIPOLSKA</t>
  </si>
  <si>
    <t>COMA</t>
  </si>
  <si>
    <t>GAFFTRADE</t>
  </si>
  <si>
    <t>ARKUS</t>
  </si>
  <si>
    <t>TRAXELEKTR</t>
  </si>
  <si>
    <t>GORSTAL</t>
  </si>
  <si>
    <t>MAAN2</t>
  </si>
  <si>
    <t>ROLLMIX</t>
  </si>
  <si>
    <t>COLFARM</t>
  </si>
  <si>
    <t>BIMAXPRINT</t>
  </si>
  <si>
    <t>ESP</t>
  </si>
  <si>
    <t>ELGORHANSE</t>
  </si>
  <si>
    <t>BIEL</t>
  </si>
  <si>
    <t>COGITO</t>
  </si>
  <si>
    <t>ALF-SENSOR</t>
  </si>
  <si>
    <t>ZAKLADPREF</t>
  </si>
  <si>
    <t>UGBUDZOW</t>
  </si>
  <si>
    <t>AUTOPART</t>
  </si>
  <si>
    <t>ALMUS</t>
  </si>
  <si>
    <t>MAKO</t>
  </si>
  <si>
    <t>SCHMOLZ</t>
  </si>
  <si>
    <t>CRACOVIA</t>
  </si>
  <si>
    <t>BITNER2</t>
  </si>
  <si>
    <t>WAY2WEB</t>
  </si>
  <si>
    <t>LAMAISON</t>
  </si>
  <si>
    <t>ES SYSTEM</t>
  </si>
  <si>
    <t xml:space="preserve">Tomasz Sypień; </t>
  </si>
  <si>
    <t xml:space="preserve">Bartłomiej Biskupski; </t>
  </si>
  <si>
    <t xml:space="preserve">Mirosław Zagaja; </t>
  </si>
  <si>
    <t>INSTAR</t>
  </si>
  <si>
    <t xml:space="preserve">Krzysztof Szwajdych; </t>
  </si>
  <si>
    <t xml:space="preserve">Piotr Choma; </t>
  </si>
  <si>
    <t>BAGATELA</t>
  </si>
  <si>
    <t>KUCHNIA</t>
  </si>
  <si>
    <t>DUKRA</t>
  </si>
  <si>
    <t>LUDOWY</t>
  </si>
  <si>
    <t>PROZAKCLUB</t>
  </si>
  <si>
    <t>MASTERMED2</t>
  </si>
  <si>
    <t>DELFINSPZO</t>
  </si>
  <si>
    <t>DUBIELVIT2</t>
  </si>
  <si>
    <t>DOMMET</t>
  </si>
  <si>
    <t>MARFOR</t>
  </si>
  <si>
    <t>TAKT</t>
  </si>
  <si>
    <t>TIKKURILA</t>
  </si>
  <si>
    <t>SDRUKGRUPA</t>
  </si>
  <si>
    <t>ROKO</t>
  </si>
  <si>
    <t>KONFEKCJO2</t>
  </si>
  <si>
    <t>PAGE</t>
  </si>
  <si>
    <t>AVEC</t>
  </si>
  <si>
    <t>SGXEUROPE</t>
  </si>
  <si>
    <t>CARLEX</t>
  </si>
  <si>
    <t>CAFFARO</t>
  </si>
  <si>
    <t>KASZKIET</t>
  </si>
  <si>
    <t>IMLGLIWICE</t>
  </si>
  <si>
    <t>ALMAKROSNO</t>
  </si>
  <si>
    <t>PANCERPOL</t>
  </si>
  <si>
    <t>JAXLAN</t>
  </si>
  <si>
    <t>DIAHEM</t>
  </si>
  <si>
    <t>ADAM</t>
  </si>
  <si>
    <t>AWEL</t>
  </si>
  <si>
    <t>AMKGLASS</t>
  </si>
  <si>
    <t>WISŁA</t>
  </si>
  <si>
    <t>SPONTEX</t>
  </si>
  <si>
    <t>RAK</t>
  </si>
  <si>
    <t>WIML</t>
  </si>
  <si>
    <t>NADZIEJA</t>
  </si>
  <si>
    <t>BUMIK</t>
  </si>
  <si>
    <t>ANGUS</t>
  </si>
  <si>
    <t>I KW</t>
  </si>
  <si>
    <t>II KW</t>
  </si>
  <si>
    <t>III KW</t>
  </si>
  <si>
    <t>IV KW</t>
  </si>
  <si>
    <t>obrót</t>
  </si>
  <si>
    <t>marża</t>
  </si>
  <si>
    <t>Styczeń</t>
  </si>
  <si>
    <t>Luty</t>
  </si>
  <si>
    <t>Q1</t>
  </si>
  <si>
    <t>Obrót</t>
  </si>
  <si>
    <t>Suma:</t>
  </si>
  <si>
    <t>Q2</t>
  </si>
  <si>
    <t>Q3</t>
  </si>
  <si>
    <t>Q4</t>
  </si>
  <si>
    <t>Średnia Q</t>
  </si>
  <si>
    <t>ROK</t>
  </si>
  <si>
    <t>Średnia Średnia ART.</t>
  </si>
  <si>
    <t>CLP</t>
  </si>
  <si>
    <t>Projekty</t>
  </si>
  <si>
    <t>Suma Q4</t>
  </si>
  <si>
    <t>Wzrost</t>
  </si>
  <si>
    <t>Rok poprzedni</t>
  </si>
  <si>
    <t>MINIMUM</t>
  </si>
  <si>
    <t>PLAN</t>
  </si>
  <si>
    <t>CEL</t>
  </si>
  <si>
    <t>wzrost Marży</t>
  </si>
  <si>
    <t>wzrost Obrotu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</si>
  <si>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</si>
  <si>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</si>
  <si>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</si>
  <si>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</si>
  <si>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</si>
  <si>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</si>
  <si>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</si>
  <si>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</si>
  <si>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</si>
  <si>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</si>
  <si>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</si>
  <si>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</si>
  <si>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Plan</t>
  </si>
  <si>
    <t>Minimum</t>
  </si>
  <si>
    <t>Cel</t>
  </si>
  <si>
    <t xml:space="preserve"> </t>
  </si>
  <si>
    <t>OLIDENT2</t>
  </si>
  <si>
    <t>MERCATARE</t>
  </si>
  <si>
    <t>WITMET</t>
  </si>
  <si>
    <t>RYSTAL</t>
  </si>
  <si>
    <t>KAMEN</t>
  </si>
  <si>
    <t>LEMIR2</t>
  </si>
  <si>
    <t>EUROMEX</t>
  </si>
  <si>
    <t>ARTFOODS</t>
  </si>
  <si>
    <t>WARSZAWSK2</t>
  </si>
  <si>
    <t>PREC-ODLEW</t>
  </si>
  <si>
    <t>FERRUM</t>
  </si>
  <si>
    <t>MAGUR</t>
  </si>
  <si>
    <t>PABOR</t>
  </si>
  <si>
    <t>IGUANA</t>
  </si>
  <si>
    <t>MARIZA2</t>
  </si>
  <si>
    <t>DAXTON</t>
  </si>
  <si>
    <t>CMYKALTERN</t>
  </si>
  <si>
    <t>DELFINPPHU</t>
  </si>
  <si>
    <t>ZORKA</t>
  </si>
  <si>
    <t>PROAUDIO</t>
  </si>
  <si>
    <t>BIOMED</t>
  </si>
  <si>
    <t>M4MEDICAL</t>
  </si>
  <si>
    <t>ELPASA</t>
  </si>
  <si>
    <t>BIELENDA</t>
  </si>
  <si>
    <t>SPECOL</t>
  </si>
  <si>
    <t>OKPL</t>
  </si>
  <si>
    <t>SAPA</t>
  </si>
  <si>
    <t>SUMIRIKO</t>
  </si>
  <si>
    <t>SQS2</t>
  </si>
  <si>
    <t>FRAMEWORK</t>
  </si>
  <si>
    <t>WIOLA2</t>
  </si>
  <si>
    <t>HENPIEK</t>
  </si>
  <si>
    <t>SŁERS</t>
  </si>
  <si>
    <t>AGABAUSERV</t>
  </si>
  <si>
    <t>CSNSTANEL</t>
  </si>
  <si>
    <t>STALPRODUKT</t>
  </si>
  <si>
    <t>STARPOL2</t>
  </si>
  <si>
    <t>kwartał</t>
  </si>
  <si>
    <t>Suma Q2</t>
  </si>
  <si>
    <t>Suma Q1</t>
  </si>
  <si>
    <t>Suma Q3</t>
  </si>
  <si>
    <t>ADONIS</t>
  </si>
  <si>
    <t>AGRODOCTOR</t>
  </si>
  <si>
    <t>AGROSAR</t>
  </si>
  <si>
    <t>COGNOR</t>
  </si>
  <si>
    <t>GARGAS</t>
  </si>
  <si>
    <t>GAZSYSTEMT</t>
  </si>
  <si>
    <t>KACZMAREK2</t>
  </si>
  <si>
    <t>PRODRUK</t>
  </si>
  <si>
    <t>TEIRA</t>
  </si>
  <si>
    <t>BTW2</t>
  </si>
  <si>
    <t>LIMATHERM2</t>
  </si>
  <si>
    <t>EXPRES</t>
  </si>
  <si>
    <t>PIWLUBLINI</t>
  </si>
  <si>
    <t>ZAMEL</t>
  </si>
  <si>
    <t>PHARMACOSM</t>
  </si>
  <si>
    <t>ZOZCHORZOW</t>
  </si>
  <si>
    <t>CAOLIN</t>
  </si>
  <si>
    <t>MAGOS2</t>
  </si>
  <si>
    <t>ELKAG</t>
  </si>
  <si>
    <t>UGZEMBRZYC2</t>
  </si>
  <si>
    <t>SBNRUNOWO</t>
  </si>
  <si>
    <t>ESSYSTEMNT</t>
  </si>
  <si>
    <t>VERNITECH</t>
  </si>
  <si>
    <t>INSTYTUTBOTANIKI</t>
  </si>
  <si>
    <t>AUTOROBOTS</t>
  </si>
  <si>
    <t>DOOSAN</t>
  </si>
  <si>
    <t>EXTRAL</t>
  </si>
  <si>
    <t>ŁYSOŃ3</t>
  </si>
  <si>
    <t>KUŹNIA SUŁ</t>
  </si>
  <si>
    <t>DIAGMED</t>
  </si>
  <si>
    <t>URZADMIEJS2</t>
  </si>
  <si>
    <t>PI2</t>
  </si>
  <si>
    <t>ZAKŁADKUŚN</t>
  </si>
  <si>
    <t>OLIMPLABOR</t>
  </si>
  <si>
    <t>PRINTAL</t>
  </si>
  <si>
    <t>KARWALA2</t>
  </si>
  <si>
    <t>ZASLAWTSS</t>
  </si>
  <si>
    <t>HHSILIKATY</t>
  </si>
  <si>
    <t>GEOGLOBE</t>
  </si>
  <si>
    <t>PROSEAT</t>
  </si>
  <si>
    <t>YKPOLAND</t>
  </si>
  <si>
    <t>EUROPAINTING</t>
  </si>
  <si>
    <t>ZEM</t>
  </si>
  <si>
    <t>INGLOT</t>
  </si>
  <si>
    <t>RKOLOR</t>
  </si>
  <si>
    <t>STEINHOFGR</t>
  </si>
  <si>
    <t>MARMUREX</t>
  </si>
  <si>
    <t>MET-GAL</t>
  </si>
  <si>
    <t>BOLAND</t>
  </si>
  <si>
    <t>LECHPOLSJ</t>
  </si>
  <si>
    <t>WIŚNIOWSK2</t>
  </si>
  <si>
    <t>SPAXPACK</t>
  </si>
  <si>
    <t>PESS2</t>
  </si>
  <si>
    <t>TARTAKKOLO</t>
  </si>
  <si>
    <t>NIDEC</t>
  </si>
  <si>
    <t>EMEAERO</t>
  </si>
  <si>
    <t>VIMAR</t>
  </si>
  <si>
    <t>YELLOWMONSTER</t>
  </si>
  <si>
    <t>ELEKTROPLA</t>
  </si>
  <si>
    <t>HHPOLSKA</t>
  </si>
  <si>
    <t>FENIKS</t>
  </si>
  <si>
    <t>MAXPOL3</t>
  </si>
  <si>
    <t>SENORRADEL</t>
  </si>
  <si>
    <t>PROGENIS</t>
  </si>
  <si>
    <t>PLANTA</t>
  </si>
  <si>
    <t>TEKNIARZES</t>
  </si>
  <si>
    <t>PINNEX</t>
  </si>
  <si>
    <t>DRAWTECH</t>
  </si>
  <si>
    <t>VISSAVI</t>
  </si>
  <si>
    <t>SBC</t>
  </si>
  <si>
    <t>ALCINA</t>
  </si>
  <si>
    <t>AURATOR</t>
  </si>
  <si>
    <t>MSFACTORY</t>
  </si>
  <si>
    <t>HOMEOFNATU</t>
  </si>
  <si>
    <t>ATMOIL</t>
  </si>
  <si>
    <t>TUTAJEWSKI3</t>
  </si>
  <si>
    <t>MEGAMASTER</t>
  </si>
  <si>
    <t>AWEX</t>
  </si>
  <si>
    <t>PIWGLIWICE</t>
  </si>
  <si>
    <t>MASKET</t>
  </si>
  <si>
    <t>GMINASTRONIE</t>
  </si>
  <si>
    <t>brak</t>
  </si>
  <si>
    <t>SUPOBER</t>
  </si>
  <si>
    <t>CERSANIT</t>
  </si>
  <si>
    <t>ALUTEC</t>
  </si>
  <si>
    <t>AGH</t>
  </si>
  <si>
    <t>TRADEX</t>
  </si>
  <si>
    <t>KSPORT</t>
  </si>
  <si>
    <t>KOBEX</t>
  </si>
  <si>
    <t>EKOBTBA</t>
  </si>
  <si>
    <t>LEMMING</t>
  </si>
  <si>
    <t>ZPMACHNIK</t>
  </si>
  <si>
    <t>CECHO</t>
  </si>
  <si>
    <t>MUZEUMHIST2</t>
  </si>
  <si>
    <t>DACHSYSTEMGW</t>
  </si>
  <si>
    <t>ELCAMP</t>
  </si>
  <si>
    <t>AKCESMED</t>
  </si>
  <si>
    <t>MACIERZYNS</t>
  </si>
  <si>
    <t>MULTISERW</t>
  </si>
  <si>
    <t>KORDEL</t>
  </si>
  <si>
    <t>MIGASDOOR</t>
  </si>
  <si>
    <t>ADANEX</t>
  </si>
  <si>
    <t>BEE&amp;HONEY</t>
  </si>
  <si>
    <t>SIEROSLAW2</t>
  </si>
  <si>
    <t>ARTIVENT</t>
  </si>
  <si>
    <t>HANEX</t>
  </si>
  <si>
    <t>FERTINGER</t>
  </si>
  <si>
    <t>ALCHEMIA</t>
  </si>
  <si>
    <t>CELEBRITY</t>
  </si>
  <si>
    <t>JANAS</t>
  </si>
  <si>
    <t>PRAGMA</t>
  </si>
  <si>
    <t>TOWARZYSTWO</t>
  </si>
  <si>
    <t>ROUXCENTER</t>
  </si>
  <si>
    <t>TUSNOVICS</t>
  </si>
  <si>
    <t>NOWEX2</t>
  </si>
  <si>
    <t>CZAH</t>
  </si>
  <si>
    <t>ASA</t>
  </si>
  <si>
    <t>PULSO</t>
  </si>
  <si>
    <t>ANDALEA</t>
  </si>
  <si>
    <t>PLASTMETAUT</t>
  </si>
  <si>
    <t>SIGIT</t>
  </si>
  <si>
    <t>MABUCHI</t>
  </si>
  <si>
    <t>KONSPOL</t>
  </si>
  <si>
    <t>CERKAMED</t>
  </si>
  <si>
    <t>UNIONCNC</t>
  </si>
  <si>
    <t>MERAWEX</t>
  </si>
  <si>
    <t>BORGWARTAJ</t>
  </si>
  <si>
    <t>DAMAR</t>
  </si>
  <si>
    <t>UNITEX</t>
  </si>
  <si>
    <t>KSS</t>
  </si>
  <si>
    <t>FIRESOFT</t>
  </si>
  <si>
    <t>AXASTENMAN</t>
  </si>
  <si>
    <t>GEGENBAUER</t>
  </si>
  <si>
    <t>SZPITALZAM</t>
  </si>
  <si>
    <t>TECZAR</t>
  </si>
  <si>
    <t>CPU</t>
  </si>
  <si>
    <t>ZPAS</t>
  </si>
  <si>
    <t>MAKRO K&amp;K</t>
  </si>
  <si>
    <t>GALFARM</t>
  </si>
  <si>
    <t>SUPERIOR</t>
  </si>
  <si>
    <t>MESSEREUTECTIC</t>
  </si>
  <si>
    <t>TELVIS</t>
  </si>
  <si>
    <t>ITALTRECCE</t>
  </si>
  <si>
    <t>HOSSO</t>
  </si>
  <si>
    <t>MONTANSTAL</t>
  </si>
  <si>
    <t>INSTAC</t>
  </si>
  <si>
    <t>PIWBIELSKO</t>
  </si>
  <si>
    <t>UTCCCS</t>
  </si>
  <si>
    <t>REMOG</t>
  </si>
  <si>
    <t>ELTECHSPZOO</t>
  </si>
  <si>
    <t>ARESBHP</t>
  </si>
  <si>
    <t>TKLIGHTING</t>
  </si>
  <si>
    <t>FORBUILD</t>
  </si>
  <si>
    <t>BRAK</t>
  </si>
  <si>
    <t>POLWAX</t>
  </si>
  <si>
    <t>KARMAT</t>
  </si>
  <si>
    <t>TEEKANNE</t>
  </si>
  <si>
    <t>HANPOLSJ</t>
  </si>
  <si>
    <t>SMART</t>
  </si>
  <si>
    <t>RGRMETALL</t>
  </si>
  <si>
    <t>WESCO</t>
  </si>
  <si>
    <t>ACHTI3</t>
  </si>
  <si>
    <t>LORD</t>
  </si>
  <si>
    <t>MAXIMUS2</t>
  </si>
  <si>
    <t>KLOMB</t>
  </si>
  <si>
    <t>REWMAX</t>
  </si>
  <si>
    <t>ZAJAC</t>
  </si>
  <si>
    <t>MAWI</t>
  </si>
  <si>
    <t>PMPPREF</t>
  </si>
  <si>
    <t>HOKUS2</t>
  </si>
  <si>
    <t>CIASTECZKA3</t>
  </si>
  <si>
    <t>Marzec</t>
  </si>
  <si>
    <t>SUDERPLUS</t>
  </si>
  <si>
    <t>GALAZKA</t>
  </si>
  <si>
    <t>VITROLIVE</t>
  </si>
  <si>
    <t>DIGGER</t>
  </si>
  <si>
    <t>ALUPROF</t>
  </si>
  <si>
    <t>GREENPACKNIE</t>
  </si>
  <si>
    <t>HYZOWIE</t>
  </si>
  <si>
    <t>MATUSZCZYK</t>
  </si>
  <si>
    <t>PATNA</t>
  </si>
  <si>
    <t>NOWERIA</t>
  </si>
  <si>
    <t>MASN</t>
  </si>
  <si>
    <t>ECUMASTER</t>
  </si>
  <si>
    <t>Kwiecień</t>
  </si>
  <si>
    <t>Maj</t>
  </si>
  <si>
    <t>Czerwiec</t>
  </si>
  <si>
    <t>METRONIC4</t>
  </si>
  <si>
    <t>THERMOPLAS2</t>
  </si>
  <si>
    <t>POLFIN</t>
  </si>
  <si>
    <t>FERTINGERAU</t>
  </si>
  <si>
    <t>EXLAB</t>
  </si>
  <si>
    <t>WZSPZOO</t>
  </si>
  <si>
    <t>METALWELD</t>
  </si>
  <si>
    <t>PEHAMET</t>
  </si>
  <si>
    <t>PSSEGLIW</t>
  </si>
  <si>
    <t>AGROSUR</t>
  </si>
  <si>
    <t>BWIPOLAND</t>
  </si>
  <si>
    <t>SPMPOLAND</t>
  </si>
  <si>
    <t>MEDYK</t>
  </si>
  <si>
    <t>Sierpień</t>
  </si>
  <si>
    <t>Wrzesień</t>
  </si>
  <si>
    <t>Kontrahent</t>
  </si>
  <si>
    <t>Grupa</t>
  </si>
  <si>
    <t>Towar</t>
  </si>
  <si>
    <t>Symbol</t>
  </si>
  <si>
    <t>Ilość</t>
  </si>
  <si>
    <t>Jm</t>
  </si>
  <si>
    <t>Brutto</t>
  </si>
  <si>
    <t>Koszt</t>
  </si>
  <si>
    <t>Inne</t>
  </si>
  <si>
    <t>EPSON C3500 BOX</t>
  </si>
  <si>
    <t>szt.</t>
  </si>
  <si>
    <t>Ink cartridge for EPSON TM-C3500 CYAN</t>
  </si>
  <si>
    <t>EPSON C3500 INK (C)</t>
  </si>
  <si>
    <t>Ink cartridge for EPSON TM-C3500 BLACK</t>
  </si>
  <si>
    <t>EPSON C3500 INK (K)</t>
  </si>
  <si>
    <t>Ink cartridge for EPSON TM-C3500 MAGENTA</t>
  </si>
  <si>
    <t>EPSON C3500 INK (M)</t>
  </si>
  <si>
    <t>Ink cartridge for EPSON TM-C3500 YELLOW</t>
  </si>
  <si>
    <t>EPSON C3500 INK (Y)</t>
  </si>
  <si>
    <t>Maintenance box SJMB7500</t>
  </si>
  <si>
    <t>EPSON C7500 BOX</t>
  </si>
  <si>
    <t>Ink cartridge for C7500G (Cyan) 294,3 ml</t>
  </si>
  <si>
    <t>EPSON C7500G INK (C)</t>
  </si>
  <si>
    <t>Ink cartridge for C7500G (Black) 294,3 ml</t>
  </si>
  <si>
    <t>EPSON C7500G INK (K)</t>
  </si>
  <si>
    <t>Ink cartridge for C7500G (Magenta) 294,3 ml</t>
  </si>
  <si>
    <t>EPSON C7500G INK (M)</t>
  </si>
  <si>
    <t>Ink cartridge for C7500G (Yellow) 294,3 ml</t>
  </si>
  <si>
    <t>EPSON C7500G INK (Y)</t>
  </si>
  <si>
    <t>AMEX</t>
  </si>
  <si>
    <t>STARCHRZAN</t>
  </si>
  <si>
    <t>LEPRE</t>
  </si>
  <si>
    <t>MBRECYCLING</t>
  </si>
  <si>
    <t>UNITREX</t>
  </si>
  <si>
    <t>BRAMSTEEL</t>
  </si>
  <si>
    <t>CHEMSTAL</t>
  </si>
  <si>
    <t>TRI POLAND</t>
  </si>
  <si>
    <t>SZPITALSZCZ</t>
  </si>
  <si>
    <t>AUTOMONT</t>
  </si>
  <si>
    <t>PATRZALEK</t>
  </si>
  <si>
    <t>DND</t>
  </si>
  <si>
    <t>COMPLETE</t>
  </si>
  <si>
    <t>MERKURY</t>
  </si>
  <si>
    <t>RWB</t>
  </si>
  <si>
    <t>RESGRAPH</t>
  </si>
  <si>
    <t>BPSKONCEPT</t>
  </si>
  <si>
    <t>FLORAD</t>
  </si>
  <si>
    <t>SHELMO</t>
  </si>
  <si>
    <t>STALMIELEC2</t>
  </si>
  <si>
    <t>IDEA</t>
  </si>
  <si>
    <t>FANSULD</t>
  </si>
  <si>
    <t>PETRA2</t>
  </si>
  <si>
    <t>MACZKAGR</t>
  </si>
  <si>
    <t>SZKOLKADUDEK</t>
  </si>
  <si>
    <t>ARS</t>
  </si>
  <si>
    <t>KLGS</t>
  </si>
  <si>
    <t>PHOENIXRZ</t>
  </si>
  <si>
    <t>DIPOLPLASTIC</t>
  </si>
  <si>
    <t>PSSEJAW</t>
  </si>
  <si>
    <t>STALPRODWAM</t>
  </si>
  <si>
    <t>PILCH</t>
  </si>
  <si>
    <t>TARNWELL</t>
  </si>
  <si>
    <t>ARTKOMKM</t>
  </si>
  <si>
    <t>LIMATHERM</t>
  </si>
  <si>
    <t>CAPEK</t>
  </si>
  <si>
    <t>HAUSS</t>
  </si>
  <si>
    <t>PROASSEM</t>
  </si>
  <si>
    <t>MAYAVICTORY</t>
  </si>
  <si>
    <t>BUTBAL</t>
  </si>
  <si>
    <t>AUTOELEKTR</t>
  </si>
  <si>
    <t>KOBEX2</t>
  </si>
  <si>
    <t>TUBANTRADE</t>
  </si>
  <si>
    <t>ARMARPD</t>
  </si>
  <si>
    <t>MAGUR2</t>
  </si>
  <si>
    <t>BMZPOLAND</t>
  </si>
  <si>
    <t>BORGWARMOB</t>
  </si>
  <si>
    <t>KOLTON</t>
  </si>
  <si>
    <t>ENERGOTEST</t>
  </si>
  <si>
    <t>RADIATYM</t>
  </si>
  <si>
    <t>KOLTERM</t>
  </si>
  <si>
    <t xml:space="preserve">Grupa RCKIK; </t>
  </si>
  <si>
    <t>TOPMAN</t>
  </si>
  <si>
    <t>DOHMEYER</t>
  </si>
  <si>
    <t>ORIMET</t>
  </si>
  <si>
    <t>MIESZALA</t>
  </si>
  <si>
    <t>BUDREMSTAL</t>
  </si>
  <si>
    <t>FALLKLANDY2</t>
  </si>
  <si>
    <t>OMEGASP</t>
  </si>
  <si>
    <t>POLZNICZ</t>
  </si>
  <si>
    <t>VANMARSPZOO</t>
  </si>
  <si>
    <t>INGREMIO2</t>
  </si>
  <si>
    <t>FALLWOOD</t>
  </si>
  <si>
    <t>STEVEREEVE</t>
  </si>
  <si>
    <t>ALBOSPZOO</t>
  </si>
  <si>
    <t>LPPMOHITO</t>
  </si>
  <si>
    <t>INORIS</t>
  </si>
  <si>
    <t>SELVITA</t>
  </si>
  <si>
    <t>Grupa RCKIK</t>
  </si>
  <si>
    <t>Lipiec</t>
  </si>
  <si>
    <t>październik</t>
  </si>
  <si>
    <t>listopad</t>
  </si>
  <si>
    <t>grudzień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</si>
</sst>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_-* #,##0\ _z_ł_-;\-* #,##0\ _z_ł_-;_-* &quot;-&quot;??\ _z_ł_-;_-@_-"/>
  </numFmts>
  <fonts count="5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0" tint="-0.34998626667073579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CE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9"/>
      <color theme="0" tint="-0.499984740745262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color rgb="FFFFC000"/>
      <name val="Calibri"/>
      <family val="2"/>
      <charset val="238"/>
      <scheme val="minor"/>
    </font>
    <font>
      <sz val="9"/>
      <name val="Arial"/>
      <family val="2"/>
      <charset val="238"/>
    </font>
    <font>
      <sz val="9"/>
      <name val="Arial CE"/>
      <charset val="238"/>
    </font>
  </fonts>
  <fills count="6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5" tint="0.59999389629810485"/>
        <bgColor indexed="64"/>
      </patternFill>
    </fill>
  </fills>
  <borders count="2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181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7" applyNumberFormat="0" applyAlignment="0" applyProtection="0"/>
    <xf numFmtId="0" fontId="17" fillId="6" borderId="8" applyNumberFormat="0" applyAlignment="0" applyProtection="0"/>
    <xf numFmtId="0" fontId="18" fillId="6" borderId="7" applyNumberFormat="0" applyAlignment="0" applyProtection="0"/>
    <xf numFmtId="0" fontId="19" fillId="0" borderId="9" applyNumberFormat="0" applyFill="0" applyAlignment="0" applyProtection="0"/>
    <xf numFmtId="0" fontId="20" fillId="7" borderId="10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" fillId="0" borderId="12" applyNumberFormat="0" applyFill="0" applyAlignment="0" applyProtection="0"/>
    <xf numFmtId="0" fontId="23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3" fillId="32" borderId="0" applyNumberFormat="0" applyBorder="0" applyAlignment="0" applyProtection="0"/>
    <xf numFmtId="0" fontId="24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1" fillId="8" borderId="11" applyNumberFormat="0" applyFont="0" applyAlignment="0" applyProtection="0"/>
    <xf numFmtId="0" fontId="27" fillId="0" borderId="0"/>
    <xf numFmtId="43" fontId="27" fillId="0" borderId="0" applyFont="0" applyFill="0" applyBorder="0" applyAlignment="0" applyProtection="0"/>
    <xf numFmtId="0" fontId="28" fillId="0" borderId="0"/>
    <xf numFmtId="43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7" fillId="0" borderId="0"/>
    <xf numFmtId="9" fontId="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1" fillId="0" borderId="0"/>
    <xf numFmtId="0" fontId="1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25" fillId="8" borderId="11" applyNumberFormat="0" applyFont="0" applyAlignment="0" applyProtection="0"/>
    <xf numFmtId="0" fontId="1" fillId="8" borderId="11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9" fillId="33" borderId="0" applyNumberFormat="0" applyBorder="0" applyAlignment="0" applyProtection="0"/>
    <xf numFmtId="0" fontId="29" fillId="34" borderId="0" applyNumberFormat="0" applyBorder="0" applyAlignment="0" applyProtection="0"/>
    <xf numFmtId="0" fontId="29" fillId="35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29" fillId="41" borderId="0" applyNumberFormat="0" applyBorder="0" applyAlignment="0" applyProtection="0"/>
    <xf numFmtId="0" fontId="29" fillId="36" borderId="0" applyNumberFormat="0" applyBorder="0" applyAlignment="0" applyProtection="0"/>
    <xf numFmtId="0" fontId="29" fillId="39" borderId="0" applyNumberFormat="0" applyBorder="0" applyAlignment="0" applyProtection="0"/>
    <xf numFmtId="0" fontId="29" fillId="42" borderId="0" applyNumberFormat="0" applyBorder="0" applyAlignment="0" applyProtection="0"/>
    <xf numFmtId="0" fontId="30" fillId="43" borderId="0" applyNumberFormat="0" applyBorder="0" applyAlignment="0" applyProtection="0"/>
    <xf numFmtId="0" fontId="30" fillId="40" borderId="0" applyNumberFormat="0" applyBorder="0" applyAlignment="0" applyProtection="0"/>
    <xf numFmtId="0" fontId="30" fillId="41" borderId="0" applyNumberFormat="0" applyBorder="0" applyAlignment="0" applyProtection="0"/>
    <xf numFmtId="0" fontId="30" fillId="44" borderId="0" applyNumberFormat="0" applyBorder="0" applyAlignment="0" applyProtection="0"/>
    <xf numFmtId="0" fontId="30" fillId="45" borderId="0" applyNumberFormat="0" applyBorder="0" applyAlignment="0" applyProtection="0"/>
    <xf numFmtId="0" fontId="30" fillId="46" borderId="0" applyNumberFormat="0" applyBorder="0" applyAlignment="0" applyProtection="0"/>
    <xf numFmtId="0" fontId="30" fillId="47" borderId="0" applyNumberFormat="0" applyBorder="0" applyAlignment="0" applyProtection="0"/>
    <xf numFmtId="0" fontId="30" fillId="48" borderId="0" applyNumberFormat="0" applyBorder="0" applyAlignment="0" applyProtection="0"/>
    <xf numFmtId="0" fontId="30" fillId="49" borderId="0" applyNumberFormat="0" applyBorder="0" applyAlignment="0" applyProtection="0"/>
    <xf numFmtId="0" fontId="30" fillId="44" borderId="0" applyNumberFormat="0" applyBorder="0" applyAlignment="0" applyProtection="0"/>
    <xf numFmtId="0" fontId="30" fillId="45" borderId="0" applyNumberFormat="0" applyBorder="0" applyAlignment="0" applyProtection="0"/>
    <xf numFmtId="0" fontId="30" fillId="50" borderId="0" applyNumberFormat="0" applyBorder="0" applyAlignment="0" applyProtection="0"/>
    <xf numFmtId="0" fontId="31" fillId="38" borderId="13" applyNumberFormat="0" applyAlignment="0" applyProtection="0"/>
    <xf numFmtId="0" fontId="32" fillId="51" borderId="14" applyNumberFormat="0" applyAlignment="0" applyProtection="0"/>
    <xf numFmtId="0" fontId="33" fillId="35" borderId="0" applyNumberFormat="0" applyBorder="0" applyAlignment="0" applyProtection="0"/>
    <xf numFmtId="0" fontId="34" fillId="0" borderId="15" applyNumberFormat="0" applyFill="0" applyAlignment="0" applyProtection="0"/>
    <xf numFmtId="0" fontId="35" fillId="52" borderId="16" applyNumberFormat="0" applyAlignment="0" applyProtection="0"/>
    <xf numFmtId="0" fontId="36" fillId="0" borderId="17" applyNumberFormat="0" applyFill="0" applyAlignment="0" applyProtection="0"/>
    <xf numFmtId="0" fontId="37" fillId="0" borderId="18" applyNumberFormat="0" applyFill="0" applyAlignment="0" applyProtection="0"/>
    <xf numFmtId="0" fontId="38" fillId="0" borderId="19" applyNumberFormat="0" applyFill="0" applyAlignment="0" applyProtection="0"/>
    <xf numFmtId="0" fontId="38" fillId="0" borderId="0" applyNumberFormat="0" applyFill="0" applyBorder="0" applyAlignment="0" applyProtection="0"/>
    <xf numFmtId="0" fontId="39" fillId="53" borderId="0" applyNumberFormat="0" applyBorder="0" applyAlignment="0" applyProtection="0"/>
    <xf numFmtId="0" fontId="40" fillId="51" borderId="13" applyNumberFormat="0" applyAlignment="0" applyProtection="0"/>
    <xf numFmtId="9" fontId="26" fillId="0" borderId="0" applyFont="0" applyFill="0" applyBorder="0" applyAlignment="0" applyProtection="0"/>
    <xf numFmtId="0" fontId="41" fillId="0" borderId="20" applyNumberFormat="0" applyFill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6" fillId="54" borderId="21" applyNumberFormat="0" applyFont="0" applyAlignment="0" applyProtection="0"/>
    <xf numFmtId="0" fontId="45" fillId="3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6" fillId="0" borderId="0"/>
    <xf numFmtId="9" fontId="26" fillId="0" borderId="0" applyFont="0" applyFill="0" applyBorder="0" applyAlignment="0" applyProtection="0"/>
    <xf numFmtId="0" fontId="26" fillId="54" borderId="21" applyNumberFormat="0" applyFont="0" applyAlignment="0" applyProtection="0"/>
    <xf numFmtId="0" fontId="26" fillId="0" borderId="0"/>
    <xf numFmtId="9" fontId="26" fillId="0" borderId="0" applyFont="0" applyFill="0" applyBorder="0" applyAlignment="0" applyProtection="0"/>
    <xf numFmtId="0" fontId="26" fillId="54" borderId="21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90">
    <xf numFmtId="0" fontId="0" fillId="0" borderId="0" xfId="0"/>
    <xf numFmtId="43" fontId="0" fillId="0" borderId="0" xfId="1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/>
    <xf numFmtId="0" fontId="3" fillId="0" borderId="1" xfId="3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5" applyFont="1" applyBorder="1"/>
    <xf numFmtId="0" fontId="3" fillId="0" borderId="1" xfId="5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43" fontId="3" fillId="0" borderId="1" xfId="1" applyFont="1" applyBorder="1"/>
    <xf numFmtId="43" fontId="3" fillId="0" borderId="1" xfId="0" applyNumberFormat="1" applyFont="1" applyBorder="1"/>
    <xf numFmtId="43" fontId="4" fillId="0" borderId="1" xfId="0" applyNumberFormat="1" applyFont="1" applyBorder="1"/>
    <xf numFmtId="43" fontId="5" fillId="0" borderId="1" xfId="1" applyFont="1" applyBorder="1"/>
    <xf numFmtId="43" fontId="4" fillId="0" borderId="1" xfId="1" applyFont="1" applyBorder="1"/>
    <xf numFmtId="9" fontId="3" fillId="0" borderId="1" xfId="2" applyFont="1" applyBorder="1"/>
    <xf numFmtId="0" fontId="6" fillId="0" borderId="0" xfId="0" applyFont="1"/>
    <xf numFmtId="0" fontId="7" fillId="0" borderId="1" xfId="0" applyFont="1" applyBorder="1" applyAlignment="1">
      <alignment horizontal="center"/>
    </xf>
    <xf numFmtId="0" fontId="8" fillId="0" borderId="1" xfId="0" applyFont="1" applyFill="1" applyBorder="1"/>
    <xf numFmtId="0" fontId="8" fillId="0" borderId="1" xfId="0" applyFont="1" applyBorder="1"/>
    <xf numFmtId="43" fontId="8" fillId="0" borderId="1" xfId="0" applyNumberFormat="1" applyFont="1" applyBorder="1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/>
    </xf>
    <xf numFmtId="43" fontId="0" fillId="0" borderId="0" xfId="0" applyNumberFormat="1"/>
    <xf numFmtId="43" fontId="6" fillId="0" borderId="0" xfId="0" applyNumberFormat="1" applyFont="1"/>
    <xf numFmtId="0" fontId="0" fillId="0" borderId="0" xfId="0"/>
    <xf numFmtId="43" fontId="0" fillId="0" borderId="0" xfId="1" applyFont="1"/>
    <xf numFmtId="0" fontId="0" fillId="0" borderId="0" xfId="0" applyAlignment="1">
      <alignment horizontal="center" vertical="center"/>
    </xf>
    <xf numFmtId="10" fontId="0" fillId="0" borderId="0" xfId="2" applyNumberFormat="1" applyFont="1" applyAlignment="1">
      <alignment horizontal="left"/>
    </xf>
    <xf numFmtId="43" fontId="3" fillId="0" borderId="1" xfId="1" applyNumberFormat="1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3" fontId="3" fillId="0" borderId="22" xfId="1" applyFont="1" applyFill="1" applyBorder="1"/>
    <xf numFmtId="0" fontId="21" fillId="0" borderId="0" xfId="0" applyFont="1"/>
    <xf numFmtId="0" fontId="2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3" fontId="46" fillId="0" borderId="0" xfId="0" applyNumberFormat="1" applyFont="1"/>
    <xf numFmtId="0" fontId="0" fillId="0" borderId="0" xfId="0" applyAlignment="1">
      <alignment horizontal="center" vertical="center"/>
    </xf>
    <xf numFmtId="0" fontId="3" fillId="0" borderId="1" xfId="3" applyFont="1" applyBorder="1" applyAlignment="1">
      <alignment horizontal="center"/>
    </xf>
    <xf numFmtId="0" fontId="47" fillId="0" borderId="1" xfId="0" applyFont="1" applyBorder="1"/>
    <xf numFmtId="0" fontId="47" fillId="0" borderId="0" xfId="0" applyFont="1" applyBorder="1"/>
    <xf numFmtId="0" fontId="48" fillId="0" borderId="1" xfId="0" applyFont="1" applyBorder="1"/>
    <xf numFmtId="0" fontId="48" fillId="0" borderId="0" xfId="0" applyFont="1" applyBorder="1"/>
    <xf numFmtId="0" fontId="48" fillId="0" borderId="0" xfId="0" applyFont="1"/>
    <xf numFmtId="0" fontId="0" fillId="0" borderId="3" xfId="0" applyBorder="1" applyAlignment="1">
      <alignment horizontal="center"/>
    </xf>
    <xf numFmtId="0" fontId="3" fillId="0" borderId="1" xfId="3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43" fontId="3" fillId="0" borderId="0" xfId="1" applyFont="1" applyFill="1" applyBorder="1"/>
    <xf numFmtId="0" fontId="0" fillId="56" borderId="0" xfId="0" applyFill="1"/>
    <xf numFmtId="0" fontId="0" fillId="57" borderId="0" xfId="0" applyFill="1"/>
    <xf numFmtId="43" fontId="0" fillId="57" borderId="0" xfId="1" applyNumberFormat="1" applyFont="1" applyFill="1"/>
    <xf numFmtId="43" fontId="0" fillId="57" borderId="0" xfId="0" applyNumberFormat="1" applyFill="1"/>
    <xf numFmtId="43" fontId="0" fillId="56" borderId="0" xfId="0" applyNumberFormat="1" applyFill="1"/>
    <xf numFmtId="0" fontId="0" fillId="0" borderId="0" xfId="0" applyAlignment="1">
      <alignment horizontal="center" vertical="center"/>
    </xf>
    <xf numFmtId="43" fontId="46" fillId="0" borderId="0" xfId="1" applyFont="1"/>
    <xf numFmtId="0" fontId="0" fillId="58" borderId="0" xfId="0" applyFill="1"/>
    <xf numFmtId="0" fontId="0" fillId="59" borderId="0" xfId="0" applyFill="1"/>
    <xf numFmtId="0" fontId="49" fillId="0" borderId="0" xfId="0" applyFont="1"/>
    <xf numFmtId="0" fontId="0" fillId="60" borderId="0" xfId="0" applyFill="1"/>
    <xf numFmtId="9" fontId="3" fillId="61" borderId="1" xfId="2" applyFont="1" applyFill="1" applyBorder="1"/>
    <xf numFmtId="0" fontId="0" fillId="61" borderId="0" xfId="0" applyFill="1"/>
    <xf numFmtId="0" fontId="0" fillId="62" borderId="0" xfId="0" applyFill="1"/>
    <xf numFmtId="0" fontId="0" fillId="63" borderId="0" xfId="0" applyFill="1"/>
    <xf numFmtId="0" fontId="47" fillId="0" borderId="0" xfId="0" applyFont="1"/>
    <xf numFmtId="0" fontId="47" fillId="0" borderId="1" xfId="0" applyFont="1" applyBorder="1" applyAlignment="1">
      <alignment horizontal="center"/>
    </xf>
    <xf numFmtId="43" fontId="50" fillId="55" borderId="23" xfId="3580" applyFont="1" applyFill="1" applyBorder="1" applyAlignment="1">
      <alignment horizontal="left" vertical="center"/>
    </xf>
    <xf numFmtId="43" fontId="50" fillId="55" borderId="24" xfId="3580" applyFont="1" applyFill="1" applyBorder="1" applyAlignment="1">
      <alignment horizontal="left" vertical="center"/>
    </xf>
    <xf numFmtId="43" fontId="51" fillId="0" borderId="1" xfId="1" applyFont="1" applyBorder="1" applyAlignment="1">
      <alignment vertical="center"/>
    </xf>
    <xf numFmtId="3" fontId="48" fillId="0" borderId="0" xfId="0" applyNumberFormat="1" applyFont="1"/>
    <xf numFmtId="43" fontId="47" fillId="0" borderId="0" xfId="0" applyNumberFormat="1" applyFont="1"/>
    <xf numFmtId="0" fontId="47" fillId="0" borderId="1" xfId="0" applyFont="1" applyBorder="1" applyAlignment="1">
      <alignment vertical="center"/>
    </xf>
    <xf numFmtId="10" fontId="47" fillId="0" borderId="1" xfId="2" applyNumberFormat="1" applyFont="1" applyBorder="1" applyAlignment="1">
      <alignment horizontal="center"/>
    </xf>
    <xf numFmtId="10" fontId="51" fillId="0" borderId="1" xfId="2" applyNumberFormat="1" applyFont="1" applyBorder="1" applyAlignment="1">
      <alignment horizontal="center" vertical="center"/>
    </xf>
    <xf numFmtId="10" fontId="51" fillId="0" borderId="1" xfId="2" applyNumberFormat="1" applyFont="1" applyBorder="1" applyAlignment="1">
      <alignment vertical="center"/>
    </xf>
    <xf numFmtId="43" fontId="51" fillId="0" borderId="1" xfId="1" applyFont="1" applyBorder="1" applyAlignment="1">
      <alignment horizontal="center" vertical="center"/>
    </xf>
    <xf numFmtId="164" fontId="47" fillId="0" borderId="0" xfId="0" applyNumberFormat="1" applyFont="1"/>
    <xf numFmtId="0" fontId="47" fillId="0" borderId="0" xfId="0" applyFont="1" applyBorder="1" applyAlignment="1">
      <alignment vertical="center"/>
    </xf>
    <xf numFmtId="164" fontId="47" fillId="0" borderId="1" xfId="1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2" xfId="5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7" fillId="0" borderId="1" xfId="0" applyFont="1" applyBorder="1" applyAlignment="1">
      <alignment horizontal="center"/>
    </xf>
    <xf numFmtId="0" fontId="47" fillId="0" borderId="1" xfId="0" applyFont="1" applyBorder="1" applyAlignment="1"/>
  </cellXfs>
  <cellStyles count="7181">
    <cellStyle name="20% - akcent 1" xfId="24" builtinId="30" customBuiltin="1"/>
    <cellStyle name="20% - akcent 1 10" xfId="48"/>
    <cellStyle name="20% - akcent 1 10 2" xfId="49"/>
    <cellStyle name="20% - akcent 1 10 2 2" xfId="3857"/>
    <cellStyle name="20% - akcent 1 10 3" xfId="3856"/>
    <cellStyle name="20% - akcent 1 100" xfId="50"/>
    <cellStyle name="20% - akcent 1 100 2" xfId="3858"/>
    <cellStyle name="20% - akcent 1 101" xfId="51"/>
    <cellStyle name="20% - akcent 1 101 2" xfId="3859"/>
    <cellStyle name="20% - akcent 1 102" xfId="52"/>
    <cellStyle name="20% - akcent 1 102 2" xfId="3860"/>
    <cellStyle name="20% - akcent 1 103" xfId="53"/>
    <cellStyle name="20% - akcent 1 103 2" xfId="3861"/>
    <cellStyle name="20% - akcent 1 104" xfId="54"/>
    <cellStyle name="20% - akcent 1 104 2" xfId="3862"/>
    <cellStyle name="20% - akcent 1 105" xfId="55"/>
    <cellStyle name="20% - akcent 1 105 2" xfId="3863"/>
    <cellStyle name="20% - akcent 1 106" xfId="56"/>
    <cellStyle name="20% - akcent 1 106 2" xfId="3864"/>
    <cellStyle name="20% - akcent 1 107" xfId="57"/>
    <cellStyle name="20% - akcent 1 107 2" xfId="3865"/>
    <cellStyle name="20% - akcent 1 108" xfId="58"/>
    <cellStyle name="20% - akcent 1 108 2" xfId="3866"/>
    <cellStyle name="20% - akcent 1 109" xfId="59"/>
    <cellStyle name="20% - akcent 1 109 2" xfId="3867"/>
    <cellStyle name="20% - akcent 1 11" xfId="60"/>
    <cellStyle name="20% - akcent 1 11 2" xfId="61"/>
    <cellStyle name="20% - akcent 1 11 2 2" xfId="3869"/>
    <cellStyle name="20% - akcent 1 11 3" xfId="3868"/>
    <cellStyle name="20% - akcent 1 110" xfId="62"/>
    <cellStyle name="20% - akcent 1 110 2" xfId="3870"/>
    <cellStyle name="20% - akcent 1 111" xfId="63"/>
    <cellStyle name="20% - akcent 1 111 2" xfId="3871"/>
    <cellStyle name="20% - akcent 1 112" xfId="64"/>
    <cellStyle name="20% - akcent 1 112 2" xfId="3872"/>
    <cellStyle name="20% - akcent 1 113" xfId="65"/>
    <cellStyle name="20% - akcent 1 113 2" xfId="3873"/>
    <cellStyle name="20% - akcent 1 114" xfId="66"/>
    <cellStyle name="20% - akcent 1 114 2" xfId="3874"/>
    <cellStyle name="20% - akcent 1 115" xfId="67"/>
    <cellStyle name="20% - akcent 1 115 2" xfId="3875"/>
    <cellStyle name="20% - akcent 1 116" xfId="68"/>
    <cellStyle name="20% - akcent 1 116 2" xfId="3876"/>
    <cellStyle name="20% - akcent 1 117" xfId="69"/>
    <cellStyle name="20% - akcent 1 117 2" xfId="3877"/>
    <cellStyle name="20% - akcent 1 118" xfId="70"/>
    <cellStyle name="20% - akcent 1 118 2" xfId="3878"/>
    <cellStyle name="20% - akcent 1 119" xfId="71"/>
    <cellStyle name="20% - akcent 1 119 2" xfId="3879"/>
    <cellStyle name="20% - akcent 1 12" xfId="72"/>
    <cellStyle name="20% - akcent 1 12 2" xfId="73"/>
    <cellStyle name="20% - akcent 1 12 2 2" xfId="3881"/>
    <cellStyle name="20% - akcent 1 12 3" xfId="3880"/>
    <cellStyle name="20% - akcent 1 120" xfId="74"/>
    <cellStyle name="20% - akcent 1 120 2" xfId="3882"/>
    <cellStyle name="20% - akcent 1 121" xfId="75"/>
    <cellStyle name="20% - akcent 1 121 2" xfId="3883"/>
    <cellStyle name="20% - akcent 1 122" xfId="76"/>
    <cellStyle name="20% - akcent 1 122 2" xfId="3884"/>
    <cellStyle name="20% - akcent 1 123" xfId="77"/>
    <cellStyle name="20% - akcent 1 123 2" xfId="3885"/>
    <cellStyle name="20% - akcent 1 124" xfId="78"/>
    <cellStyle name="20% - akcent 1 124 2" xfId="3886"/>
    <cellStyle name="20% - akcent 1 125" xfId="79"/>
    <cellStyle name="20% - akcent 1 125 2" xfId="3887"/>
    <cellStyle name="20% - akcent 1 126" xfId="80"/>
    <cellStyle name="20% - akcent 1 126 2" xfId="3888"/>
    <cellStyle name="20% - akcent 1 127" xfId="81"/>
    <cellStyle name="20% - akcent 1 127 2" xfId="3889"/>
    <cellStyle name="20% - akcent 1 128" xfId="82"/>
    <cellStyle name="20% - akcent 1 128 2" xfId="3890"/>
    <cellStyle name="20% - akcent 1 129" xfId="83"/>
    <cellStyle name="20% - akcent 1 129 2" xfId="3891"/>
    <cellStyle name="20% - akcent 1 13" xfId="84"/>
    <cellStyle name="20% - akcent 1 13 2" xfId="85"/>
    <cellStyle name="20% - akcent 1 13 2 2" xfId="3893"/>
    <cellStyle name="20% - akcent 1 13 3" xfId="3892"/>
    <cellStyle name="20% - akcent 1 130" xfId="86"/>
    <cellStyle name="20% - akcent 1 130 2" xfId="3894"/>
    <cellStyle name="20% - akcent 1 131" xfId="87"/>
    <cellStyle name="20% - akcent 1 131 2" xfId="3895"/>
    <cellStyle name="20% - akcent 1 132" xfId="88"/>
    <cellStyle name="20% - akcent 1 132 2" xfId="3896"/>
    <cellStyle name="20% - akcent 1 133" xfId="89"/>
    <cellStyle name="20% - akcent 1 133 2" xfId="3897"/>
    <cellStyle name="20% - akcent 1 134" xfId="90"/>
    <cellStyle name="20% - akcent 1 134 2" xfId="3898"/>
    <cellStyle name="20% - akcent 1 135" xfId="91"/>
    <cellStyle name="20% - akcent 1 135 2" xfId="3899"/>
    <cellStyle name="20% - akcent 1 136" xfId="92"/>
    <cellStyle name="20% - akcent 1 136 2" xfId="3900"/>
    <cellStyle name="20% - akcent 1 137" xfId="93"/>
    <cellStyle name="20% - akcent 1 137 2" xfId="3901"/>
    <cellStyle name="20% - akcent 1 138" xfId="94"/>
    <cellStyle name="20% - akcent 1 138 2" xfId="3902"/>
    <cellStyle name="20% - akcent 1 139" xfId="95"/>
    <cellStyle name="20% - akcent 1 139 2" xfId="3903"/>
    <cellStyle name="20% - akcent 1 14" xfId="96"/>
    <cellStyle name="20% - akcent 1 14 2" xfId="97"/>
    <cellStyle name="20% - akcent 1 14 2 2" xfId="3905"/>
    <cellStyle name="20% - akcent 1 14 3" xfId="3904"/>
    <cellStyle name="20% - akcent 1 140" xfId="98"/>
    <cellStyle name="20% - akcent 1 140 2" xfId="3906"/>
    <cellStyle name="20% - akcent 1 141" xfId="99"/>
    <cellStyle name="20% - akcent 1 141 2" xfId="3907"/>
    <cellStyle name="20% - akcent 1 142" xfId="100"/>
    <cellStyle name="20% - akcent 1 142 2" xfId="3908"/>
    <cellStyle name="20% - akcent 1 143" xfId="101"/>
    <cellStyle name="20% - akcent 1 143 2" xfId="3909"/>
    <cellStyle name="20% - akcent 1 144" xfId="102"/>
    <cellStyle name="20% - akcent 1 144 2" xfId="3910"/>
    <cellStyle name="20% - akcent 1 145" xfId="103"/>
    <cellStyle name="20% - akcent 1 145 2" xfId="3911"/>
    <cellStyle name="20% - akcent 1 146" xfId="104"/>
    <cellStyle name="20% - akcent 1 146 2" xfId="3912"/>
    <cellStyle name="20% - akcent 1 147" xfId="105"/>
    <cellStyle name="20% - akcent 1 147 2" xfId="3913"/>
    <cellStyle name="20% - akcent 1 148" xfId="106"/>
    <cellStyle name="20% - akcent 1 148 2" xfId="3914"/>
    <cellStyle name="20% - akcent 1 149" xfId="107"/>
    <cellStyle name="20% - akcent 1 149 2" xfId="3915"/>
    <cellStyle name="20% - akcent 1 15" xfId="108"/>
    <cellStyle name="20% - akcent 1 15 2" xfId="109"/>
    <cellStyle name="20% - akcent 1 15 2 2" xfId="3917"/>
    <cellStyle name="20% - akcent 1 15 3" xfId="3916"/>
    <cellStyle name="20% - akcent 1 150" xfId="110"/>
    <cellStyle name="20% - akcent 1 150 2" xfId="3918"/>
    <cellStyle name="20% - akcent 1 151" xfId="111"/>
    <cellStyle name="20% - akcent 1 151 2" xfId="3919"/>
    <cellStyle name="20% - akcent 1 152" xfId="112"/>
    <cellStyle name="20% - akcent 1 152 2" xfId="3920"/>
    <cellStyle name="20% - akcent 1 153" xfId="113"/>
    <cellStyle name="20% - akcent 1 153 2" xfId="3921"/>
    <cellStyle name="20% - akcent 1 154" xfId="114"/>
    <cellStyle name="20% - akcent 1 154 2" xfId="3922"/>
    <cellStyle name="20% - akcent 1 155" xfId="115"/>
    <cellStyle name="20% - akcent 1 155 2" xfId="3923"/>
    <cellStyle name="20% - akcent 1 156" xfId="116"/>
    <cellStyle name="20% - akcent 1 156 2" xfId="3924"/>
    <cellStyle name="20% - akcent 1 157" xfId="117"/>
    <cellStyle name="20% - akcent 1 157 2" xfId="3925"/>
    <cellStyle name="20% - akcent 1 158" xfId="118"/>
    <cellStyle name="20% - akcent 1 158 2" xfId="3926"/>
    <cellStyle name="20% - akcent 1 159" xfId="119"/>
    <cellStyle name="20% - akcent 1 159 2" xfId="3927"/>
    <cellStyle name="20% - akcent 1 16" xfId="120"/>
    <cellStyle name="20% - akcent 1 16 2" xfId="121"/>
    <cellStyle name="20% - akcent 1 16 2 2" xfId="3929"/>
    <cellStyle name="20% - akcent 1 16 3" xfId="3928"/>
    <cellStyle name="20% - akcent 1 160" xfId="122"/>
    <cellStyle name="20% - akcent 1 160 2" xfId="3930"/>
    <cellStyle name="20% - akcent 1 161" xfId="123"/>
    <cellStyle name="20% - akcent 1 161 2" xfId="3931"/>
    <cellStyle name="20% - akcent 1 162" xfId="124"/>
    <cellStyle name="20% - akcent 1 162 2" xfId="3932"/>
    <cellStyle name="20% - akcent 1 163" xfId="125"/>
    <cellStyle name="20% - akcent 1 163 2" xfId="3933"/>
    <cellStyle name="20% - akcent 1 164" xfId="126"/>
    <cellStyle name="20% - akcent 1 164 2" xfId="3934"/>
    <cellStyle name="20% - akcent 1 165" xfId="127"/>
    <cellStyle name="20% - akcent 1 165 2" xfId="3935"/>
    <cellStyle name="20% - akcent 1 166" xfId="128"/>
    <cellStyle name="20% - akcent 1 166 2" xfId="3936"/>
    <cellStyle name="20% - akcent 1 167" xfId="129"/>
    <cellStyle name="20% - akcent 1 167 2" xfId="3937"/>
    <cellStyle name="20% - akcent 1 168" xfId="130"/>
    <cellStyle name="20% - akcent 1 168 2" xfId="3938"/>
    <cellStyle name="20% - akcent 1 169" xfId="131"/>
    <cellStyle name="20% - akcent 1 169 2" xfId="3939"/>
    <cellStyle name="20% - akcent 1 17" xfId="132"/>
    <cellStyle name="20% - akcent 1 17 2" xfId="133"/>
    <cellStyle name="20% - akcent 1 17 2 2" xfId="3941"/>
    <cellStyle name="20% - akcent 1 17 3" xfId="3940"/>
    <cellStyle name="20% - akcent 1 170" xfId="134"/>
    <cellStyle name="20% - akcent 1 170 2" xfId="3942"/>
    <cellStyle name="20% - akcent 1 171" xfId="135"/>
    <cellStyle name="20% - akcent 1 171 2" xfId="3943"/>
    <cellStyle name="20% - akcent 1 172" xfId="136"/>
    <cellStyle name="20% - akcent 1 172 2" xfId="3944"/>
    <cellStyle name="20% - akcent 1 173" xfId="137"/>
    <cellStyle name="20% - akcent 1 173 2" xfId="3945"/>
    <cellStyle name="20% - akcent 1 174" xfId="138"/>
    <cellStyle name="20% - akcent 1 174 2" xfId="3946"/>
    <cellStyle name="20% - akcent 1 175" xfId="139"/>
    <cellStyle name="20% - akcent 1 175 2" xfId="3947"/>
    <cellStyle name="20% - akcent 1 176" xfId="140"/>
    <cellStyle name="20% - akcent 1 176 2" xfId="3948"/>
    <cellStyle name="20% - akcent 1 177" xfId="141"/>
    <cellStyle name="20% - akcent 1 177 2" xfId="3949"/>
    <cellStyle name="20% - akcent 1 178" xfId="142"/>
    <cellStyle name="20% - akcent 1 178 2" xfId="3950"/>
    <cellStyle name="20% - akcent 1 179" xfId="143"/>
    <cellStyle name="20% - akcent 1 179 2" xfId="3951"/>
    <cellStyle name="20% - akcent 1 18" xfId="144"/>
    <cellStyle name="20% - akcent 1 18 2" xfId="145"/>
    <cellStyle name="20% - akcent 1 18 2 2" xfId="3953"/>
    <cellStyle name="20% - akcent 1 18 3" xfId="3952"/>
    <cellStyle name="20% - akcent 1 180" xfId="146"/>
    <cellStyle name="20% - akcent 1 180 2" xfId="3954"/>
    <cellStyle name="20% - akcent 1 181" xfId="147"/>
    <cellStyle name="20% - akcent 1 181 2" xfId="3955"/>
    <cellStyle name="20% - akcent 1 182" xfId="148"/>
    <cellStyle name="20% - akcent 1 182 2" xfId="3956"/>
    <cellStyle name="20% - akcent 1 183" xfId="149"/>
    <cellStyle name="20% - akcent 1 183 2" xfId="3957"/>
    <cellStyle name="20% - akcent 1 184" xfId="150"/>
    <cellStyle name="20% - akcent 1 184 2" xfId="3958"/>
    <cellStyle name="20% - akcent 1 185" xfId="151"/>
    <cellStyle name="20% - akcent 1 185 2" xfId="3959"/>
    <cellStyle name="20% - akcent 1 186" xfId="152"/>
    <cellStyle name="20% - akcent 1 186 2" xfId="3960"/>
    <cellStyle name="20% - akcent 1 187" xfId="153"/>
    <cellStyle name="20% - akcent 1 187 2" xfId="3961"/>
    <cellStyle name="20% - akcent 1 188" xfId="154"/>
    <cellStyle name="20% - akcent 1 188 2" xfId="3962"/>
    <cellStyle name="20% - akcent 1 189" xfId="155"/>
    <cellStyle name="20% - akcent 1 189 2" xfId="3963"/>
    <cellStyle name="20% - akcent 1 19" xfId="156"/>
    <cellStyle name="20% - akcent 1 19 2" xfId="157"/>
    <cellStyle name="20% - akcent 1 19 2 2" xfId="3965"/>
    <cellStyle name="20% - akcent 1 19 3" xfId="3964"/>
    <cellStyle name="20% - akcent 1 190" xfId="158"/>
    <cellStyle name="20% - akcent 1 190 2" xfId="3966"/>
    <cellStyle name="20% - akcent 1 191" xfId="159"/>
    <cellStyle name="20% - akcent 1 191 2" xfId="3967"/>
    <cellStyle name="20% - akcent 1 192" xfId="160"/>
    <cellStyle name="20% - akcent 1 192 2" xfId="3968"/>
    <cellStyle name="20% - akcent 1 193" xfId="161"/>
    <cellStyle name="20% - akcent 1 193 2" xfId="3969"/>
    <cellStyle name="20% - akcent 1 194" xfId="162"/>
    <cellStyle name="20% - akcent 1 194 2" xfId="3970"/>
    <cellStyle name="20% - akcent 1 195" xfId="3839"/>
    <cellStyle name="20% - akcent 1 196" xfId="7119"/>
    <cellStyle name="20% - akcent 1 2" xfId="163"/>
    <cellStyle name="20% - akcent 1 2 2" xfId="164"/>
    <cellStyle name="20% - akcent 1 2 2 2" xfId="3972"/>
    <cellStyle name="20% - akcent 1 2 3" xfId="3971"/>
    <cellStyle name="20% - akcent 1 20" xfId="165"/>
    <cellStyle name="20% - akcent 1 20 2" xfId="166"/>
    <cellStyle name="20% - akcent 1 20 2 2" xfId="3974"/>
    <cellStyle name="20% - akcent 1 20 3" xfId="3973"/>
    <cellStyle name="20% - akcent 1 21" xfId="167"/>
    <cellStyle name="20% - akcent 1 21 2" xfId="168"/>
    <cellStyle name="20% - akcent 1 21 2 2" xfId="3976"/>
    <cellStyle name="20% - akcent 1 21 3" xfId="3975"/>
    <cellStyle name="20% - akcent 1 22" xfId="169"/>
    <cellStyle name="20% - akcent 1 22 2" xfId="170"/>
    <cellStyle name="20% - akcent 1 22 2 2" xfId="3978"/>
    <cellStyle name="20% - akcent 1 22 3" xfId="3977"/>
    <cellStyle name="20% - akcent 1 23" xfId="171"/>
    <cellStyle name="20% - akcent 1 23 2" xfId="172"/>
    <cellStyle name="20% - akcent 1 23 2 2" xfId="3980"/>
    <cellStyle name="20% - akcent 1 23 3" xfId="3979"/>
    <cellStyle name="20% - akcent 1 24" xfId="173"/>
    <cellStyle name="20% - akcent 1 24 2" xfId="174"/>
    <cellStyle name="20% - akcent 1 24 2 2" xfId="3982"/>
    <cellStyle name="20% - akcent 1 24 3" xfId="3981"/>
    <cellStyle name="20% - akcent 1 25" xfId="175"/>
    <cellStyle name="20% - akcent 1 25 2" xfId="176"/>
    <cellStyle name="20% - akcent 1 25 2 2" xfId="3984"/>
    <cellStyle name="20% - akcent 1 25 3" xfId="3983"/>
    <cellStyle name="20% - akcent 1 26" xfId="177"/>
    <cellStyle name="20% - akcent 1 26 2" xfId="178"/>
    <cellStyle name="20% - akcent 1 26 2 2" xfId="3986"/>
    <cellStyle name="20% - akcent 1 26 3" xfId="3985"/>
    <cellStyle name="20% - akcent 1 27" xfId="179"/>
    <cellStyle name="20% - akcent 1 27 2" xfId="180"/>
    <cellStyle name="20% - akcent 1 27 2 2" xfId="3988"/>
    <cellStyle name="20% - akcent 1 27 3" xfId="3987"/>
    <cellStyle name="20% - akcent 1 28" xfId="181"/>
    <cellStyle name="20% - akcent 1 28 2" xfId="182"/>
    <cellStyle name="20% - akcent 1 28 2 2" xfId="3990"/>
    <cellStyle name="20% - akcent 1 28 3" xfId="3989"/>
    <cellStyle name="20% - akcent 1 29" xfId="183"/>
    <cellStyle name="20% - akcent 1 29 2" xfId="184"/>
    <cellStyle name="20% - akcent 1 29 2 2" xfId="3992"/>
    <cellStyle name="20% - akcent 1 29 3" xfId="3991"/>
    <cellStyle name="20% - akcent 1 3" xfId="185"/>
    <cellStyle name="20% - akcent 1 3 2" xfId="186"/>
    <cellStyle name="20% - akcent 1 3 2 2" xfId="3994"/>
    <cellStyle name="20% - akcent 1 3 3" xfId="3993"/>
    <cellStyle name="20% - akcent 1 30" xfId="187"/>
    <cellStyle name="20% - akcent 1 30 2" xfId="188"/>
    <cellStyle name="20% - akcent 1 30 2 2" xfId="3996"/>
    <cellStyle name="20% - akcent 1 30 3" xfId="3995"/>
    <cellStyle name="20% - akcent 1 31" xfId="189"/>
    <cellStyle name="20% - akcent 1 31 2" xfId="190"/>
    <cellStyle name="20% - akcent 1 31 2 2" xfId="3998"/>
    <cellStyle name="20% - akcent 1 31 3" xfId="3997"/>
    <cellStyle name="20% - akcent 1 32" xfId="191"/>
    <cellStyle name="20% - akcent 1 32 2" xfId="192"/>
    <cellStyle name="20% - akcent 1 32 2 2" xfId="4000"/>
    <cellStyle name="20% - akcent 1 32 3" xfId="3999"/>
    <cellStyle name="20% - akcent 1 33" xfId="193"/>
    <cellStyle name="20% - akcent 1 33 2" xfId="194"/>
    <cellStyle name="20% - akcent 1 33 2 2" xfId="4002"/>
    <cellStyle name="20% - akcent 1 33 3" xfId="4001"/>
    <cellStyle name="20% - akcent 1 34" xfId="195"/>
    <cellStyle name="20% - akcent 1 34 2" xfId="196"/>
    <cellStyle name="20% - akcent 1 34 2 2" xfId="4004"/>
    <cellStyle name="20% - akcent 1 34 3" xfId="4003"/>
    <cellStyle name="20% - akcent 1 35" xfId="197"/>
    <cellStyle name="20% - akcent 1 35 2" xfId="198"/>
    <cellStyle name="20% - akcent 1 35 2 2" xfId="4006"/>
    <cellStyle name="20% - akcent 1 35 3" xfId="4005"/>
    <cellStyle name="20% - akcent 1 36" xfId="199"/>
    <cellStyle name="20% - akcent 1 36 2" xfId="200"/>
    <cellStyle name="20% - akcent 1 36 2 2" xfId="4008"/>
    <cellStyle name="20% - akcent 1 36 3" xfId="4007"/>
    <cellStyle name="20% - akcent 1 37" xfId="201"/>
    <cellStyle name="20% - akcent 1 37 2" xfId="202"/>
    <cellStyle name="20% - akcent 1 37 2 2" xfId="4010"/>
    <cellStyle name="20% - akcent 1 37 3" xfId="4009"/>
    <cellStyle name="20% - akcent 1 38" xfId="203"/>
    <cellStyle name="20% - akcent 1 38 2" xfId="204"/>
    <cellStyle name="20% - akcent 1 38 2 2" xfId="4012"/>
    <cellStyle name="20% - akcent 1 38 3" xfId="4011"/>
    <cellStyle name="20% - akcent 1 39" xfId="205"/>
    <cellStyle name="20% - akcent 1 39 2" xfId="206"/>
    <cellStyle name="20% - akcent 1 39 2 2" xfId="4014"/>
    <cellStyle name="20% - akcent 1 39 3" xfId="4013"/>
    <cellStyle name="20% - akcent 1 4" xfId="207"/>
    <cellStyle name="20% - akcent 1 4 2" xfId="208"/>
    <cellStyle name="20% - akcent 1 4 2 2" xfId="4016"/>
    <cellStyle name="20% - akcent 1 4 3" xfId="4015"/>
    <cellStyle name="20% - akcent 1 40" xfId="209"/>
    <cellStyle name="20% - akcent 1 40 2" xfId="210"/>
    <cellStyle name="20% - akcent 1 40 2 2" xfId="4018"/>
    <cellStyle name="20% - akcent 1 40 3" xfId="4017"/>
    <cellStyle name="20% - akcent 1 41" xfId="211"/>
    <cellStyle name="20% - akcent 1 41 2" xfId="212"/>
    <cellStyle name="20% - akcent 1 41 2 2" xfId="4020"/>
    <cellStyle name="20% - akcent 1 41 3" xfId="4019"/>
    <cellStyle name="20% - akcent 1 42" xfId="213"/>
    <cellStyle name="20% - akcent 1 42 2" xfId="214"/>
    <cellStyle name="20% - akcent 1 42 2 2" xfId="4022"/>
    <cellStyle name="20% - akcent 1 42 3" xfId="4021"/>
    <cellStyle name="20% - akcent 1 43" xfId="215"/>
    <cellStyle name="20% - akcent 1 43 2" xfId="216"/>
    <cellStyle name="20% - akcent 1 43 2 2" xfId="4024"/>
    <cellStyle name="20% - akcent 1 43 3" xfId="4023"/>
    <cellStyle name="20% - akcent 1 44" xfId="217"/>
    <cellStyle name="20% - akcent 1 44 2" xfId="218"/>
    <cellStyle name="20% - akcent 1 44 2 2" xfId="4026"/>
    <cellStyle name="20% - akcent 1 44 3" xfId="4025"/>
    <cellStyle name="20% - akcent 1 45" xfId="219"/>
    <cellStyle name="20% - akcent 1 45 2" xfId="220"/>
    <cellStyle name="20% - akcent 1 45 2 2" xfId="4028"/>
    <cellStyle name="20% - akcent 1 45 3" xfId="4027"/>
    <cellStyle name="20% - akcent 1 46" xfId="221"/>
    <cellStyle name="20% - akcent 1 46 2" xfId="222"/>
    <cellStyle name="20% - akcent 1 46 2 2" xfId="4030"/>
    <cellStyle name="20% - akcent 1 46 3" xfId="4029"/>
    <cellStyle name="20% - akcent 1 47" xfId="223"/>
    <cellStyle name="20% - akcent 1 47 2" xfId="224"/>
    <cellStyle name="20% - akcent 1 47 2 2" xfId="4032"/>
    <cellStyle name="20% - akcent 1 47 3" xfId="4031"/>
    <cellStyle name="20% - akcent 1 48" xfId="225"/>
    <cellStyle name="20% - akcent 1 48 2" xfId="226"/>
    <cellStyle name="20% - akcent 1 48 2 2" xfId="4034"/>
    <cellStyle name="20% - akcent 1 48 3" xfId="4033"/>
    <cellStyle name="20% - akcent 1 49" xfId="227"/>
    <cellStyle name="20% - akcent 1 49 2" xfId="228"/>
    <cellStyle name="20% - akcent 1 49 2 2" xfId="4036"/>
    <cellStyle name="20% - akcent 1 49 3" xfId="4035"/>
    <cellStyle name="20% - akcent 1 5" xfId="229"/>
    <cellStyle name="20% - akcent 1 5 2" xfId="230"/>
    <cellStyle name="20% - akcent 1 5 2 2" xfId="4038"/>
    <cellStyle name="20% - akcent 1 5 3" xfId="4037"/>
    <cellStyle name="20% - akcent 1 50" xfId="231"/>
    <cellStyle name="20% - akcent 1 50 2" xfId="232"/>
    <cellStyle name="20% - akcent 1 50 2 2" xfId="4040"/>
    <cellStyle name="20% - akcent 1 50 3" xfId="4039"/>
    <cellStyle name="20% - akcent 1 51" xfId="233"/>
    <cellStyle name="20% - akcent 1 51 2" xfId="234"/>
    <cellStyle name="20% - akcent 1 51 2 2" xfId="4042"/>
    <cellStyle name="20% - akcent 1 51 3" xfId="4041"/>
    <cellStyle name="20% - akcent 1 52" xfId="235"/>
    <cellStyle name="20% - akcent 1 52 2" xfId="236"/>
    <cellStyle name="20% - akcent 1 52 2 2" xfId="4044"/>
    <cellStyle name="20% - akcent 1 52 3" xfId="4043"/>
    <cellStyle name="20% - akcent 1 53" xfId="237"/>
    <cellStyle name="20% - akcent 1 53 2" xfId="238"/>
    <cellStyle name="20% - akcent 1 53 2 2" xfId="4046"/>
    <cellStyle name="20% - akcent 1 53 3" xfId="4045"/>
    <cellStyle name="20% - akcent 1 54" xfId="239"/>
    <cellStyle name="20% - akcent 1 54 2" xfId="240"/>
    <cellStyle name="20% - akcent 1 54 2 2" xfId="4048"/>
    <cellStyle name="20% - akcent 1 54 3" xfId="4047"/>
    <cellStyle name="20% - akcent 1 55" xfId="241"/>
    <cellStyle name="20% - akcent 1 55 2" xfId="242"/>
    <cellStyle name="20% - akcent 1 55 2 2" xfId="4050"/>
    <cellStyle name="20% - akcent 1 55 3" xfId="4049"/>
    <cellStyle name="20% - akcent 1 56" xfId="243"/>
    <cellStyle name="20% - akcent 1 56 2" xfId="244"/>
    <cellStyle name="20% - akcent 1 56 2 2" xfId="4052"/>
    <cellStyle name="20% - akcent 1 56 3" xfId="4051"/>
    <cellStyle name="20% - akcent 1 57" xfId="245"/>
    <cellStyle name="20% - akcent 1 57 2" xfId="246"/>
    <cellStyle name="20% - akcent 1 57 2 2" xfId="4054"/>
    <cellStyle name="20% - akcent 1 57 3" xfId="4053"/>
    <cellStyle name="20% - akcent 1 58" xfId="247"/>
    <cellStyle name="20% - akcent 1 58 2" xfId="248"/>
    <cellStyle name="20% - akcent 1 58 2 2" xfId="4056"/>
    <cellStyle name="20% - akcent 1 58 3" xfId="4055"/>
    <cellStyle name="20% - akcent 1 59" xfId="249"/>
    <cellStyle name="20% - akcent 1 59 2" xfId="250"/>
    <cellStyle name="20% - akcent 1 59 2 2" xfId="4058"/>
    <cellStyle name="20% - akcent 1 59 3" xfId="4057"/>
    <cellStyle name="20% - akcent 1 6" xfId="251"/>
    <cellStyle name="20% - akcent 1 6 2" xfId="252"/>
    <cellStyle name="20% - akcent 1 6 2 2" xfId="4060"/>
    <cellStyle name="20% - akcent 1 6 3" xfId="4059"/>
    <cellStyle name="20% - akcent 1 60" xfId="253"/>
    <cellStyle name="20% - akcent 1 60 2" xfId="4061"/>
    <cellStyle name="20% - akcent 1 61" xfId="254"/>
    <cellStyle name="20% - akcent 1 61 2" xfId="4062"/>
    <cellStyle name="20% - akcent 1 62" xfId="255"/>
    <cellStyle name="20% - akcent 1 62 2" xfId="4063"/>
    <cellStyle name="20% - akcent 1 63" xfId="256"/>
    <cellStyle name="20% - akcent 1 63 2" xfId="4064"/>
    <cellStyle name="20% - akcent 1 64" xfId="257"/>
    <cellStyle name="20% - akcent 1 64 2" xfId="4065"/>
    <cellStyle name="20% - akcent 1 65" xfId="258"/>
    <cellStyle name="20% - akcent 1 65 2" xfId="4066"/>
    <cellStyle name="20% - akcent 1 66" xfId="259"/>
    <cellStyle name="20% - akcent 1 66 2" xfId="4067"/>
    <cellStyle name="20% - akcent 1 67" xfId="260"/>
    <cellStyle name="20% - akcent 1 67 2" xfId="4068"/>
    <cellStyle name="20% - akcent 1 68" xfId="261"/>
    <cellStyle name="20% - akcent 1 68 2" xfId="4069"/>
    <cellStyle name="20% - akcent 1 69" xfId="262"/>
    <cellStyle name="20% - akcent 1 69 2" xfId="4070"/>
    <cellStyle name="20% - akcent 1 7" xfId="263"/>
    <cellStyle name="20% - akcent 1 7 2" xfId="264"/>
    <cellStyle name="20% - akcent 1 7 2 2" xfId="4072"/>
    <cellStyle name="20% - akcent 1 7 3" xfId="4071"/>
    <cellStyle name="20% - akcent 1 70" xfId="265"/>
    <cellStyle name="20% - akcent 1 70 2" xfId="4073"/>
    <cellStyle name="20% - akcent 1 71" xfId="266"/>
    <cellStyle name="20% - akcent 1 71 2" xfId="4074"/>
    <cellStyle name="20% - akcent 1 72" xfId="267"/>
    <cellStyle name="20% - akcent 1 72 2" xfId="4075"/>
    <cellStyle name="20% - akcent 1 73" xfId="268"/>
    <cellStyle name="20% - akcent 1 73 2" xfId="4076"/>
    <cellStyle name="20% - akcent 1 74" xfId="269"/>
    <cellStyle name="20% - akcent 1 74 2" xfId="4077"/>
    <cellStyle name="20% - akcent 1 75" xfId="270"/>
    <cellStyle name="20% - akcent 1 75 2" xfId="4078"/>
    <cellStyle name="20% - akcent 1 76" xfId="271"/>
    <cellStyle name="20% - akcent 1 76 2" xfId="4079"/>
    <cellStyle name="20% - akcent 1 77" xfId="272"/>
    <cellStyle name="20% - akcent 1 77 2" xfId="4080"/>
    <cellStyle name="20% - akcent 1 78" xfId="273"/>
    <cellStyle name="20% - akcent 1 78 2" xfId="4081"/>
    <cellStyle name="20% - akcent 1 79" xfId="274"/>
    <cellStyle name="20% - akcent 1 79 2" xfId="4082"/>
    <cellStyle name="20% - akcent 1 8" xfId="275"/>
    <cellStyle name="20% - akcent 1 8 2" xfId="276"/>
    <cellStyle name="20% - akcent 1 8 2 2" xfId="4084"/>
    <cellStyle name="20% - akcent 1 8 3" xfId="4083"/>
    <cellStyle name="20% - akcent 1 80" xfId="277"/>
    <cellStyle name="20% - akcent 1 80 2" xfId="4085"/>
    <cellStyle name="20% - akcent 1 81" xfId="278"/>
    <cellStyle name="20% - akcent 1 81 2" xfId="4086"/>
    <cellStyle name="20% - akcent 1 82" xfId="279"/>
    <cellStyle name="20% - akcent 1 82 2" xfId="4087"/>
    <cellStyle name="20% - akcent 1 83" xfId="280"/>
    <cellStyle name="20% - akcent 1 83 2" xfId="4088"/>
    <cellStyle name="20% - akcent 1 84" xfId="281"/>
    <cellStyle name="20% - akcent 1 84 2" xfId="4089"/>
    <cellStyle name="20% - akcent 1 85" xfId="282"/>
    <cellStyle name="20% - akcent 1 85 2" xfId="4090"/>
    <cellStyle name="20% - akcent 1 86" xfId="283"/>
    <cellStyle name="20% - akcent 1 86 2" xfId="4091"/>
    <cellStyle name="20% - akcent 1 87" xfId="284"/>
    <cellStyle name="20% - akcent 1 87 2" xfId="4092"/>
    <cellStyle name="20% - akcent 1 88" xfId="285"/>
    <cellStyle name="20% - akcent 1 88 2" xfId="4093"/>
    <cellStyle name="20% - akcent 1 89" xfId="286"/>
    <cellStyle name="20% - akcent 1 89 2" xfId="4094"/>
    <cellStyle name="20% - akcent 1 9" xfId="287"/>
    <cellStyle name="20% - akcent 1 9 2" xfId="288"/>
    <cellStyle name="20% - akcent 1 9 2 2" xfId="4096"/>
    <cellStyle name="20% - akcent 1 9 3" xfId="4095"/>
    <cellStyle name="20% - akcent 1 90" xfId="289"/>
    <cellStyle name="20% - akcent 1 90 2" xfId="4097"/>
    <cellStyle name="20% - akcent 1 91" xfId="290"/>
    <cellStyle name="20% - akcent 1 91 2" xfId="4098"/>
    <cellStyle name="20% - akcent 1 92" xfId="291"/>
    <cellStyle name="20% - akcent 1 92 2" xfId="4099"/>
    <cellStyle name="20% - akcent 1 93" xfId="292"/>
    <cellStyle name="20% - akcent 1 93 2" xfId="4100"/>
    <cellStyle name="20% - akcent 1 94" xfId="293"/>
    <cellStyle name="20% - akcent 1 94 2" xfId="4101"/>
    <cellStyle name="20% - akcent 1 95" xfId="294"/>
    <cellStyle name="20% - akcent 1 95 2" xfId="4102"/>
    <cellStyle name="20% - akcent 1 96" xfId="295"/>
    <cellStyle name="20% - akcent 1 96 2" xfId="4103"/>
    <cellStyle name="20% - akcent 1 97" xfId="296"/>
    <cellStyle name="20% - akcent 1 97 2" xfId="4104"/>
    <cellStyle name="20% - akcent 1 98" xfId="297"/>
    <cellStyle name="20% - akcent 1 98 2" xfId="4105"/>
    <cellStyle name="20% - akcent 1 99" xfId="298"/>
    <cellStyle name="20% - akcent 1 99 2" xfId="4106"/>
    <cellStyle name="20% - akcent 2" xfId="28" builtinId="34" customBuiltin="1"/>
    <cellStyle name="20% - akcent 2 10" xfId="299"/>
    <cellStyle name="20% - akcent 2 10 2" xfId="300"/>
    <cellStyle name="20% - akcent 2 10 2 2" xfId="4108"/>
    <cellStyle name="20% - akcent 2 10 3" xfId="4107"/>
    <cellStyle name="20% - akcent 2 100" xfId="301"/>
    <cellStyle name="20% - akcent 2 100 2" xfId="4109"/>
    <cellStyle name="20% - akcent 2 101" xfId="302"/>
    <cellStyle name="20% - akcent 2 101 2" xfId="4110"/>
    <cellStyle name="20% - akcent 2 102" xfId="303"/>
    <cellStyle name="20% - akcent 2 102 2" xfId="4111"/>
    <cellStyle name="20% - akcent 2 103" xfId="304"/>
    <cellStyle name="20% - akcent 2 103 2" xfId="4112"/>
    <cellStyle name="20% - akcent 2 104" xfId="305"/>
    <cellStyle name="20% - akcent 2 104 2" xfId="4113"/>
    <cellStyle name="20% - akcent 2 105" xfId="306"/>
    <cellStyle name="20% - akcent 2 105 2" xfId="4114"/>
    <cellStyle name="20% - akcent 2 106" xfId="307"/>
    <cellStyle name="20% - akcent 2 106 2" xfId="4115"/>
    <cellStyle name="20% - akcent 2 107" xfId="308"/>
    <cellStyle name="20% - akcent 2 107 2" xfId="4116"/>
    <cellStyle name="20% - akcent 2 108" xfId="309"/>
    <cellStyle name="20% - akcent 2 108 2" xfId="4117"/>
    <cellStyle name="20% - akcent 2 109" xfId="310"/>
    <cellStyle name="20% - akcent 2 109 2" xfId="4118"/>
    <cellStyle name="20% - akcent 2 11" xfId="311"/>
    <cellStyle name="20% - akcent 2 11 2" xfId="312"/>
    <cellStyle name="20% - akcent 2 11 2 2" xfId="4120"/>
    <cellStyle name="20% - akcent 2 11 3" xfId="4119"/>
    <cellStyle name="20% - akcent 2 110" xfId="313"/>
    <cellStyle name="20% - akcent 2 110 2" xfId="4121"/>
    <cellStyle name="20% - akcent 2 111" xfId="314"/>
    <cellStyle name="20% - akcent 2 111 2" xfId="4122"/>
    <cellStyle name="20% - akcent 2 112" xfId="315"/>
    <cellStyle name="20% - akcent 2 112 2" xfId="4123"/>
    <cellStyle name="20% - akcent 2 113" xfId="316"/>
    <cellStyle name="20% - akcent 2 113 2" xfId="4124"/>
    <cellStyle name="20% - akcent 2 114" xfId="317"/>
    <cellStyle name="20% - akcent 2 114 2" xfId="4125"/>
    <cellStyle name="20% - akcent 2 115" xfId="318"/>
    <cellStyle name="20% - akcent 2 115 2" xfId="4126"/>
    <cellStyle name="20% - akcent 2 116" xfId="319"/>
    <cellStyle name="20% - akcent 2 116 2" xfId="4127"/>
    <cellStyle name="20% - akcent 2 117" xfId="320"/>
    <cellStyle name="20% - akcent 2 117 2" xfId="4128"/>
    <cellStyle name="20% - akcent 2 118" xfId="321"/>
    <cellStyle name="20% - akcent 2 118 2" xfId="4129"/>
    <cellStyle name="20% - akcent 2 119" xfId="322"/>
    <cellStyle name="20% - akcent 2 119 2" xfId="4130"/>
    <cellStyle name="20% - akcent 2 12" xfId="323"/>
    <cellStyle name="20% - akcent 2 12 2" xfId="324"/>
    <cellStyle name="20% - akcent 2 12 2 2" xfId="4132"/>
    <cellStyle name="20% - akcent 2 12 3" xfId="4131"/>
    <cellStyle name="20% - akcent 2 120" xfId="325"/>
    <cellStyle name="20% - akcent 2 120 2" xfId="4133"/>
    <cellStyle name="20% - akcent 2 121" xfId="326"/>
    <cellStyle name="20% - akcent 2 121 2" xfId="4134"/>
    <cellStyle name="20% - akcent 2 122" xfId="327"/>
    <cellStyle name="20% - akcent 2 122 2" xfId="4135"/>
    <cellStyle name="20% - akcent 2 123" xfId="328"/>
    <cellStyle name="20% - akcent 2 123 2" xfId="4136"/>
    <cellStyle name="20% - akcent 2 124" xfId="329"/>
    <cellStyle name="20% - akcent 2 124 2" xfId="4137"/>
    <cellStyle name="20% - akcent 2 125" xfId="330"/>
    <cellStyle name="20% - akcent 2 125 2" xfId="4138"/>
    <cellStyle name="20% - akcent 2 126" xfId="331"/>
    <cellStyle name="20% - akcent 2 126 2" xfId="4139"/>
    <cellStyle name="20% - akcent 2 127" xfId="332"/>
    <cellStyle name="20% - akcent 2 127 2" xfId="4140"/>
    <cellStyle name="20% - akcent 2 128" xfId="333"/>
    <cellStyle name="20% - akcent 2 128 2" xfId="4141"/>
    <cellStyle name="20% - akcent 2 129" xfId="334"/>
    <cellStyle name="20% - akcent 2 129 2" xfId="4142"/>
    <cellStyle name="20% - akcent 2 13" xfId="335"/>
    <cellStyle name="20% - akcent 2 13 2" xfId="336"/>
    <cellStyle name="20% - akcent 2 13 2 2" xfId="4144"/>
    <cellStyle name="20% - akcent 2 13 3" xfId="4143"/>
    <cellStyle name="20% - akcent 2 130" xfId="337"/>
    <cellStyle name="20% - akcent 2 130 2" xfId="4145"/>
    <cellStyle name="20% - akcent 2 131" xfId="338"/>
    <cellStyle name="20% - akcent 2 131 2" xfId="4146"/>
    <cellStyle name="20% - akcent 2 132" xfId="339"/>
    <cellStyle name="20% - akcent 2 132 2" xfId="4147"/>
    <cellStyle name="20% - akcent 2 133" xfId="340"/>
    <cellStyle name="20% - akcent 2 133 2" xfId="4148"/>
    <cellStyle name="20% - akcent 2 134" xfId="341"/>
    <cellStyle name="20% - akcent 2 134 2" xfId="4149"/>
    <cellStyle name="20% - akcent 2 135" xfId="342"/>
    <cellStyle name="20% - akcent 2 135 2" xfId="4150"/>
    <cellStyle name="20% - akcent 2 136" xfId="343"/>
    <cellStyle name="20% - akcent 2 136 2" xfId="4151"/>
    <cellStyle name="20% - akcent 2 137" xfId="344"/>
    <cellStyle name="20% - akcent 2 137 2" xfId="4152"/>
    <cellStyle name="20% - akcent 2 138" xfId="345"/>
    <cellStyle name="20% - akcent 2 138 2" xfId="4153"/>
    <cellStyle name="20% - akcent 2 139" xfId="346"/>
    <cellStyle name="20% - akcent 2 139 2" xfId="4154"/>
    <cellStyle name="20% - akcent 2 14" xfId="347"/>
    <cellStyle name="20% - akcent 2 14 2" xfId="348"/>
    <cellStyle name="20% - akcent 2 14 2 2" xfId="4156"/>
    <cellStyle name="20% - akcent 2 14 3" xfId="4155"/>
    <cellStyle name="20% - akcent 2 140" xfId="349"/>
    <cellStyle name="20% - akcent 2 140 2" xfId="4157"/>
    <cellStyle name="20% - akcent 2 141" xfId="350"/>
    <cellStyle name="20% - akcent 2 141 2" xfId="4158"/>
    <cellStyle name="20% - akcent 2 142" xfId="351"/>
    <cellStyle name="20% - akcent 2 142 2" xfId="4159"/>
    <cellStyle name="20% - akcent 2 143" xfId="352"/>
    <cellStyle name="20% - akcent 2 143 2" xfId="4160"/>
    <cellStyle name="20% - akcent 2 144" xfId="353"/>
    <cellStyle name="20% - akcent 2 144 2" xfId="4161"/>
    <cellStyle name="20% - akcent 2 145" xfId="354"/>
    <cellStyle name="20% - akcent 2 145 2" xfId="4162"/>
    <cellStyle name="20% - akcent 2 146" xfId="355"/>
    <cellStyle name="20% - akcent 2 146 2" xfId="4163"/>
    <cellStyle name="20% - akcent 2 147" xfId="356"/>
    <cellStyle name="20% - akcent 2 147 2" xfId="4164"/>
    <cellStyle name="20% - akcent 2 148" xfId="357"/>
    <cellStyle name="20% - akcent 2 148 2" xfId="4165"/>
    <cellStyle name="20% - akcent 2 149" xfId="358"/>
    <cellStyle name="20% - akcent 2 149 2" xfId="4166"/>
    <cellStyle name="20% - akcent 2 15" xfId="359"/>
    <cellStyle name="20% - akcent 2 15 2" xfId="360"/>
    <cellStyle name="20% - akcent 2 15 2 2" xfId="4168"/>
    <cellStyle name="20% - akcent 2 15 3" xfId="4167"/>
    <cellStyle name="20% - akcent 2 150" xfId="361"/>
    <cellStyle name="20% - akcent 2 150 2" xfId="4169"/>
    <cellStyle name="20% - akcent 2 151" xfId="362"/>
    <cellStyle name="20% - akcent 2 151 2" xfId="4170"/>
    <cellStyle name="20% - akcent 2 152" xfId="363"/>
    <cellStyle name="20% - akcent 2 152 2" xfId="4171"/>
    <cellStyle name="20% - akcent 2 153" xfId="364"/>
    <cellStyle name="20% - akcent 2 153 2" xfId="4172"/>
    <cellStyle name="20% - akcent 2 154" xfId="365"/>
    <cellStyle name="20% - akcent 2 154 2" xfId="4173"/>
    <cellStyle name="20% - akcent 2 155" xfId="366"/>
    <cellStyle name="20% - akcent 2 155 2" xfId="4174"/>
    <cellStyle name="20% - akcent 2 156" xfId="367"/>
    <cellStyle name="20% - akcent 2 156 2" xfId="4175"/>
    <cellStyle name="20% - akcent 2 157" xfId="368"/>
    <cellStyle name="20% - akcent 2 157 2" xfId="4176"/>
    <cellStyle name="20% - akcent 2 158" xfId="369"/>
    <cellStyle name="20% - akcent 2 158 2" xfId="4177"/>
    <cellStyle name="20% - akcent 2 159" xfId="370"/>
    <cellStyle name="20% - akcent 2 159 2" xfId="4178"/>
    <cellStyle name="20% - akcent 2 16" xfId="371"/>
    <cellStyle name="20% - akcent 2 16 2" xfId="372"/>
    <cellStyle name="20% - akcent 2 16 2 2" xfId="4180"/>
    <cellStyle name="20% - akcent 2 16 3" xfId="4179"/>
    <cellStyle name="20% - akcent 2 160" xfId="373"/>
    <cellStyle name="20% - akcent 2 160 2" xfId="4181"/>
    <cellStyle name="20% - akcent 2 161" xfId="374"/>
    <cellStyle name="20% - akcent 2 161 2" xfId="4182"/>
    <cellStyle name="20% - akcent 2 162" xfId="375"/>
    <cellStyle name="20% - akcent 2 162 2" xfId="4183"/>
    <cellStyle name="20% - akcent 2 163" xfId="376"/>
    <cellStyle name="20% - akcent 2 163 2" xfId="4184"/>
    <cellStyle name="20% - akcent 2 164" xfId="377"/>
    <cellStyle name="20% - akcent 2 164 2" xfId="4185"/>
    <cellStyle name="20% - akcent 2 165" xfId="378"/>
    <cellStyle name="20% - akcent 2 165 2" xfId="4186"/>
    <cellStyle name="20% - akcent 2 166" xfId="379"/>
    <cellStyle name="20% - akcent 2 166 2" xfId="4187"/>
    <cellStyle name="20% - akcent 2 167" xfId="380"/>
    <cellStyle name="20% - akcent 2 167 2" xfId="4188"/>
    <cellStyle name="20% - akcent 2 168" xfId="381"/>
    <cellStyle name="20% - akcent 2 168 2" xfId="4189"/>
    <cellStyle name="20% - akcent 2 169" xfId="382"/>
    <cellStyle name="20% - akcent 2 169 2" xfId="4190"/>
    <cellStyle name="20% - akcent 2 17" xfId="383"/>
    <cellStyle name="20% - akcent 2 17 2" xfId="384"/>
    <cellStyle name="20% - akcent 2 17 2 2" xfId="4192"/>
    <cellStyle name="20% - akcent 2 17 3" xfId="4191"/>
    <cellStyle name="20% - akcent 2 170" xfId="385"/>
    <cellStyle name="20% - akcent 2 170 2" xfId="4193"/>
    <cellStyle name="20% - akcent 2 171" xfId="386"/>
    <cellStyle name="20% - akcent 2 171 2" xfId="4194"/>
    <cellStyle name="20% - akcent 2 172" xfId="387"/>
    <cellStyle name="20% - akcent 2 172 2" xfId="4195"/>
    <cellStyle name="20% - akcent 2 173" xfId="388"/>
    <cellStyle name="20% - akcent 2 173 2" xfId="4196"/>
    <cellStyle name="20% - akcent 2 174" xfId="389"/>
    <cellStyle name="20% - akcent 2 174 2" xfId="4197"/>
    <cellStyle name="20% - akcent 2 175" xfId="390"/>
    <cellStyle name="20% - akcent 2 175 2" xfId="4198"/>
    <cellStyle name="20% - akcent 2 176" xfId="391"/>
    <cellStyle name="20% - akcent 2 176 2" xfId="4199"/>
    <cellStyle name="20% - akcent 2 177" xfId="392"/>
    <cellStyle name="20% - akcent 2 177 2" xfId="4200"/>
    <cellStyle name="20% - akcent 2 178" xfId="393"/>
    <cellStyle name="20% - akcent 2 178 2" xfId="4201"/>
    <cellStyle name="20% - akcent 2 179" xfId="394"/>
    <cellStyle name="20% - akcent 2 179 2" xfId="4202"/>
    <cellStyle name="20% - akcent 2 18" xfId="395"/>
    <cellStyle name="20% - akcent 2 18 2" xfId="396"/>
    <cellStyle name="20% - akcent 2 18 2 2" xfId="4204"/>
    <cellStyle name="20% - akcent 2 18 3" xfId="4203"/>
    <cellStyle name="20% - akcent 2 180" xfId="397"/>
    <cellStyle name="20% - akcent 2 180 2" xfId="4205"/>
    <cellStyle name="20% - akcent 2 181" xfId="398"/>
    <cellStyle name="20% - akcent 2 181 2" xfId="4206"/>
    <cellStyle name="20% - akcent 2 182" xfId="399"/>
    <cellStyle name="20% - akcent 2 182 2" xfId="4207"/>
    <cellStyle name="20% - akcent 2 183" xfId="400"/>
    <cellStyle name="20% - akcent 2 183 2" xfId="4208"/>
    <cellStyle name="20% - akcent 2 184" xfId="401"/>
    <cellStyle name="20% - akcent 2 184 2" xfId="4209"/>
    <cellStyle name="20% - akcent 2 185" xfId="402"/>
    <cellStyle name="20% - akcent 2 185 2" xfId="4210"/>
    <cellStyle name="20% - akcent 2 186" xfId="403"/>
    <cellStyle name="20% - akcent 2 186 2" xfId="4211"/>
    <cellStyle name="20% - akcent 2 187" xfId="404"/>
    <cellStyle name="20% - akcent 2 187 2" xfId="4212"/>
    <cellStyle name="20% - akcent 2 188" xfId="405"/>
    <cellStyle name="20% - akcent 2 188 2" xfId="4213"/>
    <cellStyle name="20% - akcent 2 189" xfId="406"/>
    <cellStyle name="20% - akcent 2 189 2" xfId="4214"/>
    <cellStyle name="20% - akcent 2 19" xfId="407"/>
    <cellStyle name="20% - akcent 2 19 2" xfId="408"/>
    <cellStyle name="20% - akcent 2 19 2 2" xfId="4216"/>
    <cellStyle name="20% - akcent 2 19 3" xfId="4215"/>
    <cellStyle name="20% - akcent 2 190" xfId="409"/>
    <cellStyle name="20% - akcent 2 190 2" xfId="4217"/>
    <cellStyle name="20% - akcent 2 191" xfId="410"/>
    <cellStyle name="20% - akcent 2 191 2" xfId="4218"/>
    <cellStyle name="20% - akcent 2 192" xfId="411"/>
    <cellStyle name="20% - akcent 2 192 2" xfId="4219"/>
    <cellStyle name="20% - akcent 2 193" xfId="412"/>
    <cellStyle name="20% - akcent 2 193 2" xfId="4220"/>
    <cellStyle name="20% - akcent 2 194" xfId="413"/>
    <cellStyle name="20% - akcent 2 194 2" xfId="4221"/>
    <cellStyle name="20% - akcent 2 195" xfId="3841"/>
    <cellStyle name="20% - akcent 2 196" xfId="7120"/>
    <cellStyle name="20% - akcent 2 2" xfId="414"/>
    <cellStyle name="20% - akcent 2 2 2" xfId="415"/>
    <cellStyle name="20% - akcent 2 2 2 2" xfId="4223"/>
    <cellStyle name="20% - akcent 2 2 3" xfId="4222"/>
    <cellStyle name="20% - akcent 2 20" xfId="416"/>
    <cellStyle name="20% - akcent 2 20 2" xfId="417"/>
    <cellStyle name="20% - akcent 2 20 2 2" xfId="4225"/>
    <cellStyle name="20% - akcent 2 20 3" xfId="4224"/>
    <cellStyle name="20% - akcent 2 21" xfId="418"/>
    <cellStyle name="20% - akcent 2 21 2" xfId="419"/>
    <cellStyle name="20% - akcent 2 21 2 2" xfId="4227"/>
    <cellStyle name="20% - akcent 2 21 3" xfId="4226"/>
    <cellStyle name="20% - akcent 2 22" xfId="420"/>
    <cellStyle name="20% - akcent 2 22 2" xfId="421"/>
    <cellStyle name="20% - akcent 2 22 2 2" xfId="4229"/>
    <cellStyle name="20% - akcent 2 22 3" xfId="4228"/>
    <cellStyle name="20% - akcent 2 23" xfId="422"/>
    <cellStyle name="20% - akcent 2 23 2" xfId="423"/>
    <cellStyle name="20% - akcent 2 23 2 2" xfId="4231"/>
    <cellStyle name="20% - akcent 2 23 3" xfId="4230"/>
    <cellStyle name="20% - akcent 2 24" xfId="424"/>
    <cellStyle name="20% - akcent 2 24 2" xfId="425"/>
    <cellStyle name="20% - akcent 2 24 2 2" xfId="4233"/>
    <cellStyle name="20% - akcent 2 24 3" xfId="4232"/>
    <cellStyle name="20% - akcent 2 25" xfId="426"/>
    <cellStyle name="20% - akcent 2 25 2" xfId="427"/>
    <cellStyle name="20% - akcent 2 25 2 2" xfId="4235"/>
    <cellStyle name="20% - akcent 2 25 3" xfId="4234"/>
    <cellStyle name="20% - akcent 2 26" xfId="428"/>
    <cellStyle name="20% - akcent 2 26 2" xfId="429"/>
    <cellStyle name="20% - akcent 2 26 2 2" xfId="4237"/>
    <cellStyle name="20% - akcent 2 26 3" xfId="4236"/>
    <cellStyle name="20% - akcent 2 27" xfId="430"/>
    <cellStyle name="20% - akcent 2 27 2" xfId="431"/>
    <cellStyle name="20% - akcent 2 27 2 2" xfId="4239"/>
    <cellStyle name="20% - akcent 2 27 3" xfId="4238"/>
    <cellStyle name="20% - akcent 2 28" xfId="432"/>
    <cellStyle name="20% - akcent 2 28 2" xfId="433"/>
    <cellStyle name="20% - akcent 2 28 2 2" xfId="4241"/>
    <cellStyle name="20% - akcent 2 28 3" xfId="4240"/>
    <cellStyle name="20% - akcent 2 29" xfId="434"/>
    <cellStyle name="20% - akcent 2 29 2" xfId="435"/>
    <cellStyle name="20% - akcent 2 29 2 2" xfId="4243"/>
    <cellStyle name="20% - akcent 2 29 3" xfId="4242"/>
    <cellStyle name="20% - akcent 2 3" xfId="436"/>
    <cellStyle name="20% - akcent 2 3 2" xfId="437"/>
    <cellStyle name="20% - akcent 2 3 2 2" xfId="4245"/>
    <cellStyle name="20% - akcent 2 3 3" xfId="4244"/>
    <cellStyle name="20% - akcent 2 30" xfId="438"/>
    <cellStyle name="20% - akcent 2 30 2" xfId="439"/>
    <cellStyle name="20% - akcent 2 30 2 2" xfId="4247"/>
    <cellStyle name="20% - akcent 2 30 3" xfId="4246"/>
    <cellStyle name="20% - akcent 2 31" xfId="440"/>
    <cellStyle name="20% - akcent 2 31 2" xfId="441"/>
    <cellStyle name="20% - akcent 2 31 2 2" xfId="4249"/>
    <cellStyle name="20% - akcent 2 31 3" xfId="4248"/>
    <cellStyle name="20% - akcent 2 32" xfId="442"/>
    <cellStyle name="20% - akcent 2 32 2" xfId="443"/>
    <cellStyle name="20% - akcent 2 32 2 2" xfId="4251"/>
    <cellStyle name="20% - akcent 2 32 3" xfId="4250"/>
    <cellStyle name="20% - akcent 2 33" xfId="444"/>
    <cellStyle name="20% - akcent 2 33 2" xfId="445"/>
    <cellStyle name="20% - akcent 2 33 2 2" xfId="4253"/>
    <cellStyle name="20% - akcent 2 33 3" xfId="4252"/>
    <cellStyle name="20% - akcent 2 34" xfId="446"/>
    <cellStyle name="20% - akcent 2 34 2" xfId="447"/>
    <cellStyle name="20% - akcent 2 34 2 2" xfId="4255"/>
    <cellStyle name="20% - akcent 2 34 3" xfId="4254"/>
    <cellStyle name="20% - akcent 2 35" xfId="448"/>
    <cellStyle name="20% - akcent 2 35 2" xfId="449"/>
    <cellStyle name="20% - akcent 2 35 2 2" xfId="4257"/>
    <cellStyle name="20% - akcent 2 35 3" xfId="4256"/>
    <cellStyle name="20% - akcent 2 36" xfId="450"/>
    <cellStyle name="20% - akcent 2 36 2" xfId="451"/>
    <cellStyle name="20% - akcent 2 36 2 2" xfId="4259"/>
    <cellStyle name="20% - akcent 2 36 3" xfId="4258"/>
    <cellStyle name="20% - akcent 2 37" xfId="452"/>
    <cellStyle name="20% - akcent 2 37 2" xfId="453"/>
    <cellStyle name="20% - akcent 2 37 2 2" xfId="4261"/>
    <cellStyle name="20% - akcent 2 37 3" xfId="4260"/>
    <cellStyle name="20% - akcent 2 38" xfId="454"/>
    <cellStyle name="20% - akcent 2 38 2" xfId="455"/>
    <cellStyle name="20% - akcent 2 38 2 2" xfId="4263"/>
    <cellStyle name="20% - akcent 2 38 3" xfId="4262"/>
    <cellStyle name="20% - akcent 2 39" xfId="456"/>
    <cellStyle name="20% - akcent 2 39 2" xfId="457"/>
    <cellStyle name="20% - akcent 2 39 2 2" xfId="4265"/>
    <cellStyle name="20% - akcent 2 39 3" xfId="4264"/>
    <cellStyle name="20% - akcent 2 4" xfId="458"/>
    <cellStyle name="20% - akcent 2 4 2" xfId="459"/>
    <cellStyle name="20% - akcent 2 4 2 2" xfId="4267"/>
    <cellStyle name="20% - akcent 2 4 3" xfId="4266"/>
    <cellStyle name="20% - akcent 2 40" xfId="460"/>
    <cellStyle name="20% - akcent 2 40 2" xfId="461"/>
    <cellStyle name="20% - akcent 2 40 2 2" xfId="4269"/>
    <cellStyle name="20% - akcent 2 40 3" xfId="4268"/>
    <cellStyle name="20% - akcent 2 41" xfId="462"/>
    <cellStyle name="20% - akcent 2 41 2" xfId="463"/>
    <cellStyle name="20% - akcent 2 41 2 2" xfId="4271"/>
    <cellStyle name="20% - akcent 2 41 3" xfId="4270"/>
    <cellStyle name="20% - akcent 2 42" xfId="464"/>
    <cellStyle name="20% - akcent 2 42 2" xfId="465"/>
    <cellStyle name="20% - akcent 2 42 2 2" xfId="4273"/>
    <cellStyle name="20% - akcent 2 42 3" xfId="4272"/>
    <cellStyle name="20% - akcent 2 43" xfId="466"/>
    <cellStyle name="20% - akcent 2 43 2" xfId="467"/>
    <cellStyle name="20% - akcent 2 43 2 2" xfId="4275"/>
    <cellStyle name="20% - akcent 2 43 3" xfId="4274"/>
    <cellStyle name="20% - akcent 2 44" xfId="468"/>
    <cellStyle name="20% - akcent 2 44 2" xfId="469"/>
    <cellStyle name="20% - akcent 2 44 2 2" xfId="4277"/>
    <cellStyle name="20% - akcent 2 44 3" xfId="4276"/>
    <cellStyle name="20% - akcent 2 45" xfId="470"/>
    <cellStyle name="20% - akcent 2 45 2" xfId="471"/>
    <cellStyle name="20% - akcent 2 45 2 2" xfId="4279"/>
    <cellStyle name="20% - akcent 2 45 3" xfId="4278"/>
    <cellStyle name="20% - akcent 2 46" xfId="472"/>
    <cellStyle name="20% - akcent 2 46 2" xfId="473"/>
    <cellStyle name="20% - akcent 2 46 2 2" xfId="4281"/>
    <cellStyle name="20% - akcent 2 46 3" xfId="4280"/>
    <cellStyle name="20% - akcent 2 47" xfId="474"/>
    <cellStyle name="20% - akcent 2 47 2" xfId="475"/>
    <cellStyle name="20% - akcent 2 47 2 2" xfId="4283"/>
    <cellStyle name="20% - akcent 2 47 3" xfId="4282"/>
    <cellStyle name="20% - akcent 2 48" xfId="476"/>
    <cellStyle name="20% - akcent 2 48 2" xfId="477"/>
    <cellStyle name="20% - akcent 2 48 2 2" xfId="4285"/>
    <cellStyle name="20% - akcent 2 48 3" xfId="4284"/>
    <cellStyle name="20% - akcent 2 49" xfId="478"/>
    <cellStyle name="20% - akcent 2 49 2" xfId="479"/>
    <cellStyle name="20% - akcent 2 49 2 2" xfId="4287"/>
    <cellStyle name="20% - akcent 2 49 3" xfId="4286"/>
    <cellStyle name="20% - akcent 2 5" xfId="480"/>
    <cellStyle name="20% - akcent 2 5 2" xfId="481"/>
    <cellStyle name="20% - akcent 2 5 2 2" xfId="4289"/>
    <cellStyle name="20% - akcent 2 5 3" xfId="4288"/>
    <cellStyle name="20% - akcent 2 50" xfId="482"/>
    <cellStyle name="20% - akcent 2 50 2" xfId="483"/>
    <cellStyle name="20% - akcent 2 50 2 2" xfId="4291"/>
    <cellStyle name="20% - akcent 2 50 3" xfId="4290"/>
    <cellStyle name="20% - akcent 2 51" xfId="484"/>
    <cellStyle name="20% - akcent 2 51 2" xfId="485"/>
    <cellStyle name="20% - akcent 2 51 2 2" xfId="4293"/>
    <cellStyle name="20% - akcent 2 51 3" xfId="4292"/>
    <cellStyle name="20% - akcent 2 52" xfId="486"/>
    <cellStyle name="20% - akcent 2 52 2" xfId="487"/>
    <cellStyle name="20% - akcent 2 52 2 2" xfId="4295"/>
    <cellStyle name="20% - akcent 2 52 3" xfId="4294"/>
    <cellStyle name="20% - akcent 2 53" xfId="488"/>
    <cellStyle name="20% - akcent 2 53 2" xfId="489"/>
    <cellStyle name="20% - akcent 2 53 2 2" xfId="4297"/>
    <cellStyle name="20% - akcent 2 53 3" xfId="4296"/>
    <cellStyle name="20% - akcent 2 54" xfId="490"/>
    <cellStyle name="20% - akcent 2 54 2" xfId="491"/>
    <cellStyle name="20% - akcent 2 54 2 2" xfId="4299"/>
    <cellStyle name="20% - akcent 2 54 3" xfId="4298"/>
    <cellStyle name="20% - akcent 2 55" xfId="492"/>
    <cellStyle name="20% - akcent 2 55 2" xfId="493"/>
    <cellStyle name="20% - akcent 2 55 2 2" xfId="4301"/>
    <cellStyle name="20% - akcent 2 55 3" xfId="4300"/>
    <cellStyle name="20% - akcent 2 56" xfId="494"/>
    <cellStyle name="20% - akcent 2 56 2" xfId="495"/>
    <cellStyle name="20% - akcent 2 56 2 2" xfId="4303"/>
    <cellStyle name="20% - akcent 2 56 3" xfId="4302"/>
    <cellStyle name="20% - akcent 2 57" xfId="496"/>
    <cellStyle name="20% - akcent 2 57 2" xfId="497"/>
    <cellStyle name="20% - akcent 2 57 2 2" xfId="4305"/>
    <cellStyle name="20% - akcent 2 57 3" xfId="4304"/>
    <cellStyle name="20% - akcent 2 58" xfId="498"/>
    <cellStyle name="20% - akcent 2 58 2" xfId="499"/>
    <cellStyle name="20% - akcent 2 58 2 2" xfId="4307"/>
    <cellStyle name="20% - akcent 2 58 3" xfId="4306"/>
    <cellStyle name="20% - akcent 2 59" xfId="500"/>
    <cellStyle name="20% - akcent 2 59 2" xfId="501"/>
    <cellStyle name="20% - akcent 2 59 2 2" xfId="4309"/>
    <cellStyle name="20% - akcent 2 59 3" xfId="4308"/>
    <cellStyle name="20% - akcent 2 6" xfId="502"/>
    <cellStyle name="20% - akcent 2 6 2" xfId="503"/>
    <cellStyle name="20% - akcent 2 6 2 2" xfId="4311"/>
    <cellStyle name="20% - akcent 2 6 3" xfId="4310"/>
    <cellStyle name="20% - akcent 2 60" xfId="504"/>
    <cellStyle name="20% - akcent 2 60 2" xfId="4312"/>
    <cellStyle name="20% - akcent 2 61" xfId="505"/>
    <cellStyle name="20% - akcent 2 61 2" xfId="4313"/>
    <cellStyle name="20% - akcent 2 62" xfId="506"/>
    <cellStyle name="20% - akcent 2 62 2" xfId="4314"/>
    <cellStyle name="20% - akcent 2 63" xfId="507"/>
    <cellStyle name="20% - akcent 2 63 2" xfId="4315"/>
    <cellStyle name="20% - akcent 2 64" xfId="508"/>
    <cellStyle name="20% - akcent 2 64 2" xfId="4316"/>
    <cellStyle name="20% - akcent 2 65" xfId="509"/>
    <cellStyle name="20% - akcent 2 65 2" xfId="4317"/>
    <cellStyle name="20% - akcent 2 66" xfId="510"/>
    <cellStyle name="20% - akcent 2 66 2" xfId="4318"/>
    <cellStyle name="20% - akcent 2 67" xfId="511"/>
    <cellStyle name="20% - akcent 2 67 2" xfId="4319"/>
    <cellStyle name="20% - akcent 2 68" xfId="512"/>
    <cellStyle name="20% - akcent 2 68 2" xfId="4320"/>
    <cellStyle name="20% - akcent 2 69" xfId="513"/>
    <cellStyle name="20% - akcent 2 69 2" xfId="4321"/>
    <cellStyle name="20% - akcent 2 7" xfId="514"/>
    <cellStyle name="20% - akcent 2 7 2" xfId="515"/>
    <cellStyle name="20% - akcent 2 7 2 2" xfId="4323"/>
    <cellStyle name="20% - akcent 2 7 3" xfId="4322"/>
    <cellStyle name="20% - akcent 2 70" xfId="516"/>
    <cellStyle name="20% - akcent 2 70 2" xfId="4324"/>
    <cellStyle name="20% - akcent 2 71" xfId="517"/>
    <cellStyle name="20% - akcent 2 71 2" xfId="4325"/>
    <cellStyle name="20% - akcent 2 72" xfId="518"/>
    <cellStyle name="20% - akcent 2 72 2" xfId="4326"/>
    <cellStyle name="20% - akcent 2 73" xfId="519"/>
    <cellStyle name="20% - akcent 2 73 2" xfId="4327"/>
    <cellStyle name="20% - akcent 2 74" xfId="520"/>
    <cellStyle name="20% - akcent 2 74 2" xfId="4328"/>
    <cellStyle name="20% - akcent 2 75" xfId="521"/>
    <cellStyle name="20% - akcent 2 75 2" xfId="4329"/>
    <cellStyle name="20% - akcent 2 76" xfId="522"/>
    <cellStyle name="20% - akcent 2 76 2" xfId="4330"/>
    <cellStyle name="20% - akcent 2 77" xfId="523"/>
    <cellStyle name="20% - akcent 2 77 2" xfId="4331"/>
    <cellStyle name="20% - akcent 2 78" xfId="524"/>
    <cellStyle name="20% - akcent 2 78 2" xfId="4332"/>
    <cellStyle name="20% - akcent 2 79" xfId="525"/>
    <cellStyle name="20% - akcent 2 79 2" xfId="4333"/>
    <cellStyle name="20% - akcent 2 8" xfId="526"/>
    <cellStyle name="20% - akcent 2 8 2" xfId="527"/>
    <cellStyle name="20% - akcent 2 8 2 2" xfId="4335"/>
    <cellStyle name="20% - akcent 2 8 3" xfId="4334"/>
    <cellStyle name="20% - akcent 2 80" xfId="528"/>
    <cellStyle name="20% - akcent 2 80 2" xfId="4336"/>
    <cellStyle name="20% - akcent 2 81" xfId="529"/>
    <cellStyle name="20% - akcent 2 81 2" xfId="4337"/>
    <cellStyle name="20% - akcent 2 82" xfId="530"/>
    <cellStyle name="20% - akcent 2 82 2" xfId="4338"/>
    <cellStyle name="20% - akcent 2 83" xfId="531"/>
    <cellStyle name="20% - akcent 2 83 2" xfId="4339"/>
    <cellStyle name="20% - akcent 2 84" xfId="532"/>
    <cellStyle name="20% - akcent 2 84 2" xfId="4340"/>
    <cellStyle name="20% - akcent 2 85" xfId="533"/>
    <cellStyle name="20% - akcent 2 85 2" xfId="4341"/>
    <cellStyle name="20% - akcent 2 86" xfId="534"/>
    <cellStyle name="20% - akcent 2 86 2" xfId="4342"/>
    <cellStyle name="20% - akcent 2 87" xfId="535"/>
    <cellStyle name="20% - akcent 2 87 2" xfId="4343"/>
    <cellStyle name="20% - akcent 2 88" xfId="536"/>
    <cellStyle name="20% - akcent 2 88 2" xfId="4344"/>
    <cellStyle name="20% - akcent 2 89" xfId="537"/>
    <cellStyle name="20% - akcent 2 89 2" xfId="4345"/>
    <cellStyle name="20% - akcent 2 9" xfId="538"/>
    <cellStyle name="20% - akcent 2 9 2" xfId="539"/>
    <cellStyle name="20% - akcent 2 9 2 2" xfId="4347"/>
    <cellStyle name="20% - akcent 2 9 3" xfId="4346"/>
    <cellStyle name="20% - akcent 2 90" xfId="540"/>
    <cellStyle name="20% - akcent 2 90 2" xfId="4348"/>
    <cellStyle name="20% - akcent 2 91" xfId="541"/>
    <cellStyle name="20% - akcent 2 91 2" xfId="4349"/>
    <cellStyle name="20% - akcent 2 92" xfId="542"/>
    <cellStyle name="20% - akcent 2 92 2" xfId="4350"/>
    <cellStyle name="20% - akcent 2 93" xfId="543"/>
    <cellStyle name="20% - akcent 2 93 2" xfId="4351"/>
    <cellStyle name="20% - akcent 2 94" xfId="544"/>
    <cellStyle name="20% - akcent 2 94 2" xfId="4352"/>
    <cellStyle name="20% - akcent 2 95" xfId="545"/>
    <cellStyle name="20% - akcent 2 95 2" xfId="4353"/>
    <cellStyle name="20% - akcent 2 96" xfId="546"/>
    <cellStyle name="20% - akcent 2 96 2" xfId="4354"/>
    <cellStyle name="20% - akcent 2 97" xfId="547"/>
    <cellStyle name="20% - akcent 2 97 2" xfId="4355"/>
    <cellStyle name="20% - akcent 2 98" xfId="548"/>
    <cellStyle name="20% - akcent 2 98 2" xfId="4356"/>
    <cellStyle name="20% - akcent 2 99" xfId="549"/>
    <cellStyle name="20% - akcent 2 99 2" xfId="4357"/>
    <cellStyle name="20% - akcent 3" xfId="32" builtinId="38" customBuiltin="1"/>
    <cellStyle name="20% - akcent 3 10" xfId="550"/>
    <cellStyle name="20% - akcent 3 10 2" xfId="551"/>
    <cellStyle name="20% - akcent 3 10 2 2" xfId="4359"/>
    <cellStyle name="20% - akcent 3 10 3" xfId="4358"/>
    <cellStyle name="20% - akcent 3 100" xfId="552"/>
    <cellStyle name="20% - akcent 3 100 2" xfId="4360"/>
    <cellStyle name="20% - akcent 3 101" xfId="553"/>
    <cellStyle name="20% - akcent 3 101 2" xfId="4361"/>
    <cellStyle name="20% - akcent 3 102" xfId="554"/>
    <cellStyle name="20% - akcent 3 102 2" xfId="4362"/>
    <cellStyle name="20% - akcent 3 103" xfId="555"/>
    <cellStyle name="20% - akcent 3 103 2" xfId="4363"/>
    <cellStyle name="20% - akcent 3 104" xfId="556"/>
    <cellStyle name="20% - akcent 3 104 2" xfId="4364"/>
    <cellStyle name="20% - akcent 3 105" xfId="557"/>
    <cellStyle name="20% - akcent 3 105 2" xfId="4365"/>
    <cellStyle name="20% - akcent 3 106" xfId="558"/>
    <cellStyle name="20% - akcent 3 106 2" xfId="4366"/>
    <cellStyle name="20% - akcent 3 107" xfId="559"/>
    <cellStyle name="20% - akcent 3 107 2" xfId="4367"/>
    <cellStyle name="20% - akcent 3 108" xfId="560"/>
    <cellStyle name="20% - akcent 3 108 2" xfId="4368"/>
    <cellStyle name="20% - akcent 3 109" xfId="561"/>
    <cellStyle name="20% - akcent 3 109 2" xfId="4369"/>
    <cellStyle name="20% - akcent 3 11" xfId="562"/>
    <cellStyle name="20% - akcent 3 11 2" xfId="563"/>
    <cellStyle name="20% - akcent 3 11 2 2" xfId="4371"/>
    <cellStyle name="20% - akcent 3 11 3" xfId="4370"/>
    <cellStyle name="20% - akcent 3 110" xfId="564"/>
    <cellStyle name="20% - akcent 3 110 2" xfId="4372"/>
    <cellStyle name="20% - akcent 3 111" xfId="565"/>
    <cellStyle name="20% - akcent 3 111 2" xfId="4373"/>
    <cellStyle name="20% - akcent 3 112" xfId="566"/>
    <cellStyle name="20% - akcent 3 112 2" xfId="4374"/>
    <cellStyle name="20% - akcent 3 113" xfId="567"/>
    <cellStyle name="20% - akcent 3 113 2" xfId="4375"/>
    <cellStyle name="20% - akcent 3 114" xfId="568"/>
    <cellStyle name="20% - akcent 3 114 2" xfId="4376"/>
    <cellStyle name="20% - akcent 3 115" xfId="569"/>
    <cellStyle name="20% - akcent 3 115 2" xfId="4377"/>
    <cellStyle name="20% - akcent 3 116" xfId="570"/>
    <cellStyle name="20% - akcent 3 116 2" xfId="4378"/>
    <cellStyle name="20% - akcent 3 117" xfId="571"/>
    <cellStyle name="20% - akcent 3 117 2" xfId="4379"/>
    <cellStyle name="20% - akcent 3 118" xfId="572"/>
    <cellStyle name="20% - akcent 3 118 2" xfId="4380"/>
    <cellStyle name="20% - akcent 3 119" xfId="573"/>
    <cellStyle name="20% - akcent 3 119 2" xfId="4381"/>
    <cellStyle name="20% - akcent 3 12" xfId="574"/>
    <cellStyle name="20% - akcent 3 12 2" xfId="575"/>
    <cellStyle name="20% - akcent 3 12 2 2" xfId="4383"/>
    <cellStyle name="20% - akcent 3 12 3" xfId="4382"/>
    <cellStyle name="20% - akcent 3 120" xfId="576"/>
    <cellStyle name="20% - akcent 3 120 2" xfId="4384"/>
    <cellStyle name="20% - akcent 3 121" xfId="577"/>
    <cellStyle name="20% - akcent 3 121 2" xfId="4385"/>
    <cellStyle name="20% - akcent 3 122" xfId="578"/>
    <cellStyle name="20% - akcent 3 122 2" xfId="4386"/>
    <cellStyle name="20% - akcent 3 123" xfId="579"/>
    <cellStyle name="20% - akcent 3 123 2" xfId="4387"/>
    <cellStyle name="20% - akcent 3 124" xfId="580"/>
    <cellStyle name="20% - akcent 3 124 2" xfId="4388"/>
    <cellStyle name="20% - akcent 3 125" xfId="581"/>
    <cellStyle name="20% - akcent 3 125 2" xfId="4389"/>
    <cellStyle name="20% - akcent 3 126" xfId="582"/>
    <cellStyle name="20% - akcent 3 126 2" xfId="4390"/>
    <cellStyle name="20% - akcent 3 127" xfId="583"/>
    <cellStyle name="20% - akcent 3 127 2" xfId="4391"/>
    <cellStyle name="20% - akcent 3 128" xfId="584"/>
    <cellStyle name="20% - akcent 3 128 2" xfId="4392"/>
    <cellStyle name="20% - akcent 3 129" xfId="585"/>
    <cellStyle name="20% - akcent 3 129 2" xfId="4393"/>
    <cellStyle name="20% - akcent 3 13" xfId="586"/>
    <cellStyle name="20% - akcent 3 13 2" xfId="587"/>
    <cellStyle name="20% - akcent 3 13 2 2" xfId="4395"/>
    <cellStyle name="20% - akcent 3 13 3" xfId="4394"/>
    <cellStyle name="20% - akcent 3 130" xfId="588"/>
    <cellStyle name="20% - akcent 3 130 2" xfId="4396"/>
    <cellStyle name="20% - akcent 3 131" xfId="589"/>
    <cellStyle name="20% - akcent 3 131 2" xfId="4397"/>
    <cellStyle name="20% - akcent 3 132" xfId="590"/>
    <cellStyle name="20% - akcent 3 132 2" xfId="4398"/>
    <cellStyle name="20% - akcent 3 133" xfId="591"/>
    <cellStyle name="20% - akcent 3 133 2" xfId="4399"/>
    <cellStyle name="20% - akcent 3 134" xfId="592"/>
    <cellStyle name="20% - akcent 3 134 2" xfId="4400"/>
    <cellStyle name="20% - akcent 3 135" xfId="593"/>
    <cellStyle name="20% - akcent 3 135 2" xfId="4401"/>
    <cellStyle name="20% - akcent 3 136" xfId="594"/>
    <cellStyle name="20% - akcent 3 136 2" xfId="4402"/>
    <cellStyle name="20% - akcent 3 137" xfId="595"/>
    <cellStyle name="20% - akcent 3 137 2" xfId="4403"/>
    <cellStyle name="20% - akcent 3 138" xfId="596"/>
    <cellStyle name="20% - akcent 3 138 2" xfId="4404"/>
    <cellStyle name="20% - akcent 3 139" xfId="597"/>
    <cellStyle name="20% - akcent 3 139 2" xfId="4405"/>
    <cellStyle name="20% - akcent 3 14" xfId="598"/>
    <cellStyle name="20% - akcent 3 14 2" xfId="599"/>
    <cellStyle name="20% - akcent 3 14 2 2" xfId="4407"/>
    <cellStyle name="20% - akcent 3 14 3" xfId="4406"/>
    <cellStyle name="20% - akcent 3 140" xfId="600"/>
    <cellStyle name="20% - akcent 3 140 2" xfId="4408"/>
    <cellStyle name="20% - akcent 3 141" xfId="601"/>
    <cellStyle name="20% - akcent 3 141 2" xfId="4409"/>
    <cellStyle name="20% - akcent 3 142" xfId="602"/>
    <cellStyle name="20% - akcent 3 142 2" xfId="4410"/>
    <cellStyle name="20% - akcent 3 143" xfId="603"/>
    <cellStyle name="20% - akcent 3 143 2" xfId="4411"/>
    <cellStyle name="20% - akcent 3 144" xfId="604"/>
    <cellStyle name="20% - akcent 3 144 2" xfId="4412"/>
    <cellStyle name="20% - akcent 3 145" xfId="605"/>
    <cellStyle name="20% - akcent 3 145 2" xfId="4413"/>
    <cellStyle name="20% - akcent 3 146" xfId="606"/>
    <cellStyle name="20% - akcent 3 146 2" xfId="4414"/>
    <cellStyle name="20% - akcent 3 147" xfId="607"/>
    <cellStyle name="20% - akcent 3 147 2" xfId="4415"/>
    <cellStyle name="20% - akcent 3 148" xfId="608"/>
    <cellStyle name="20% - akcent 3 148 2" xfId="4416"/>
    <cellStyle name="20% - akcent 3 149" xfId="609"/>
    <cellStyle name="20% - akcent 3 149 2" xfId="4417"/>
    <cellStyle name="20% - akcent 3 15" xfId="610"/>
    <cellStyle name="20% - akcent 3 15 2" xfId="611"/>
    <cellStyle name="20% - akcent 3 15 2 2" xfId="4419"/>
    <cellStyle name="20% - akcent 3 15 3" xfId="4418"/>
    <cellStyle name="20% - akcent 3 150" xfId="612"/>
    <cellStyle name="20% - akcent 3 150 2" xfId="4420"/>
    <cellStyle name="20% - akcent 3 151" xfId="613"/>
    <cellStyle name="20% - akcent 3 151 2" xfId="4421"/>
    <cellStyle name="20% - akcent 3 152" xfId="614"/>
    <cellStyle name="20% - akcent 3 152 2" xfId="4422"/>
    <cellStyle name="20% - akcent 3 153" xfId="615"/>
    <cellStyle name="20% - akcent 3 153 2" xfId="4423"/>
    <cellStyle name="20% - akcent 3 154" xfId="616"/>
    <cellStyle name="20% - akcent 3 154 2" xfId="4424"/>
    <cellStyle name="20% - akcent 3 155" xfId="617"/>
    <cellStyle name="20% - akcent 3 155 2" xfId="4425"/>
    <cellStyle name="20% - akcent 3 156" xfId="618"/>
    <cellStyle name="20% - akcent 3 156 2" xfId="4426"/>
    <cellStyle name="20% - akcent 3 157" xfId="619"/>
    <cellStyle name="20% - akcent 3 157 2" xfId="4427"/>
    <cellStyle name="20% - akcent 3 158" xfId="620"/>
    <cellStyle name="20% - akcent 3 158 2" xfId="4428"/>
    <cellStyle name="20% - akcent 3 159" xfId="621"/>
    <cellStyle name="20% - akcent 3 159 2" xfId="4429"/>
    <cellStyle name="20% - akcent 3 16" xfId="622"/>
    <cellStyle name="20% - akcent 3 16 2" xfId="623"/>
    <cellStyle name="20% - akcent 3 16 2 2" xfId="4431"/>
    <cellStyle name="20% - akcent 3 16 3" xfId="4430"/>
    <cellStyle name="20% - akcent 3 160" xfId="624"/>
    <cellStyle name="20% - akcent 3 160 2" xfId="4432"/>
    <cellStyle name="20% - akcent 3 161" xfId="625"/>
    <cellStyle name="20% - akcent 3 161 2" xfId="4433"/>
    <cellStyle name="20% - akcent 3 162" xfId="626"/>
    <cellStyle name="20% - akcent 3 162 2" xfId="4434"/>
    <cellStyle name="20% - akcent 3 163" xfId="627"/>
    <cellStyle name="20% - akcent 3 163 2" xfId="4435"/>
    <cellStyle name="20% - akcent 3 164" xfId="628"/>
    <cellStyle name="20% - akcent 3 164 2" xfId="4436"/>
    <cellStyle name="20% - akcent 3 165" xfId="629"/>
    <cellStyle name="20% - akcent 3 165 2" xfId="4437"/>
    <cellStyle name="20% - akcent 3 166" xfId="630"/>
    <cellStyle name="20% - akcent 3 166 2" xfId="4438"/>
    <cellStyle name="20% - akcent 3 167" xfId="631"/>
    <cellStyle name="20% - akcent 3 167 2" xfId="4439"/>
    <cellStyle name="20% - akcent 3 168" xfId="632"/>
    <cellStyle name="20% - akcent 3 168 2" xfId="4440"/>
    <cellStyle name="20% - akcent 3 169" xfId="633"/>
    <cellStyle name="20% - akcent 3 169 2" xfId="4441"/>
    <cellStyle name="20% - akcent 3 17" xfId="634"/>
    <cellStyle name="20% - akcent 3 17 2" xfId="635"/>
    <cellStyle name="20% - akcent 3 17 2 2" xfId="4443"/>
    <cellStyle name="20% - akcent 3 17 3" xfId="4442"/>
    <cellStyle name="20% - akcent 3 170" xfId="636"/>
    <cellStyle name="20% - akcent 3 170 2" xfId="4444"/>
    <cellStyle name="20% - akcent 3 171" xfId="637"/>
    <cellStyle name="20% - akcent 3 171 2" xfId="4445"/>
    <cellStyle name="20% - akcent 3 172" xfId="638"/>
    <cellStyle name="20% - akcent 3 172 2" xfId="4446"/>
    <cellStyle name="20% - akcent 3 173" xfId="639"/>
    <cellStyle name="20% - akcent 3 173 2" xfId="4447"/>
    <cellStyle name="20% - akcent 3 174" xfId="640"/>
    <cellStyle name="20% - akcent 3 174 2" xfId="4448"/>
    <cellStyle name="20% - akcent 3 175" xfId="641"/>
    <cellStyle name="20% - akcent 3 175 2" xfId="4449"/>
    <cellStyle name="20% - akcent 3 176" xfId="642"/>
    <cellStyle name="20% - akcent 3 176 2" xfId="4450"/>
    <cellStyle name="20% - akcent 3 177" xfId="643"/>
    <cellStyle name="20% - akcent 3 177 2" xfId="4451"/>
    <cellStyle name="20% - akcent 3 178" xfId="644"/>
    <cellStyle name="20% - akcent 3 178 2" xfId="4452"/>
    <cellStyle name="20% - akcent 3 179" xfId="645"/>
    <cellStyle name="20% - akcent 3 179 2" xfId="4453"/>
    <cellStyle name="20% - akcent 3 18" xfId="646"/>
    <cellStyle name="20% - akcent 3 18 2" xfId="647"/>
    <cellStyle name="20% - akcent 3 18 2 2" xfId="4455"/>
    <cellStyle name="20% - akcent 3 18 3" xfId="4454"/>
    <cellStyle name="20% - akcent 3 180" xfId="648"/>
    <cellStyle name="20% - akcent 3 180 2" xfId="4456"/>
    <cellStyle name="20% - akcent 3 181" xfId="649"/>
    <cellStyle name="20% - akcent 3 181 2" xfId="4457"/>
    <cellStyle name="20% - akcent 3 182" xfId="650"/>
    <cellStyle name="20% - akcent 3 182 2" xfId="4458"/>
    <cellStyle name="20% - akcent 3 183" xfId="651"/>
    <cellStyle name="20% - akcent 3 183 2" xfId="4459"/>
    <cellStyle name="20% - akcent 3 184" xfId="652"/>
    <cellStyle name="20% - akcent 3 184 2" xfId="4460"/>
    <cellStyle name="20% - akcent 3 185" xfId="653"/>
    <cellStyle name="20% - akcent 3 185 2" xfId="4461"/>
    <cellStyle name="20% - akcent 3 186" xfId="654"/>
    <cellStyle name="20% - akcent 3 186 2" xfId="4462"/>
    <cellStyle name="20% - akcent 3 187" xfId="655"/>
    <cellStyle name="20% - akcent 3 187 2" xfId="4463"/>
    <cellStyle name="20% - akcent 3 188" xfId="656"/>
    <cellStyle name="20% - akcent 3 188 2" xfId="4464"/>
    <cellStyle name="20% - akcent 3 189" xfId="657"/>
    <cellStyle name="20% - akcent 3 189 2" xfId="4465"/>
    <cellStyle name="20% - akcent 3 19" xfId="658"/>
    <cellStyle name="20% - akcent 3 19 2" xfId="659"/>
    <cellStyle name="20% - akcent 3 19 2 2" xfId="4467"/>
    <cellStyle name="20% - akcent 3 19 3" xfId="4466"/>
    <cellStyle name="20% - akcent 3 190" xfId="660"/>
    <cellStyle name="20% - akcent 3 190 2" xfId="4468"/>
    <cellStyle name="20% - akcent 3 191" xfId="661"/>
    <cellStyle name="20% - akcent 3 191 2" xfId="4469"/>
    <cellStyle name="20% - akcent 3 192" xfId="662"/>
    <cellStyle name="20% - akcent 3 192 2" xfId="4470"/>
    <cellStyle name="20% - akcent 3 193" xfId="663"/>
    <cellStyle name="20% - akcent 3 193 2" xfId="4471"/>
    <cellStyle name="20% - akcent 3 194" xfId="664"/>
    <cellStyle name="20% - akcent 3 194 2" xfId="4472"/>
    <cellStyle name="20% - akcent 3 195" xfId="3843"/>
    <cellStyle name="20% - akcent 3 196" xfId="7121"/>
    <cellStyle name="20% - akcent 3 2" xfId="665"/>
    <cellStyle name="20% - akcent 3 2 2" xfId="666"/>
    <cellStyle name="20% - akcent 3 2 2 2" xfId="4474"/>
    <cellStyle name="20% - akcent 3 2 3" xfId="4473"/>
    <cellStyle name="20% - akcent 3 20" xfId="667"/>
    <cellStyle name="20% - akcent 3 20 2" xfId="668"/>
    <cellStyle name="20% - akcent 3 20 2 2" xfId="4476"/>
    <cellStyle name="20% - akcent 3 20 3" xfId="4475"/>
    <cellStyle name="20% - akcent 3 21" xfId="669"/>
    <cellStyle name="20% - akcent 3 21 2" xfId="670"/>
    <cellStyle name="20% - akcent 3 21 2 2" xfId="4478"/>
    <cellStyle name="20% - akcent 3 21 3" xfId="4477"/>
    <cellStyle name="20% - akcent 3 22" xfId="671"/>
    <cellStyle name="20% - akcent 3 22 2" xfId="672"/>
    <cellStyle name="20% - akcent 3 22 2 2" xfId="4480"/>
    <cellStyle name="20% - akcent 3 22 3" xfId="4479"/>
    <cellStyle name="20% - akcent 3 23" xfId="673"/>
    <cellStyle name="20% - akcent 3 23 2" xfId="674"/>
    <cellStyle name="20% - akcent 3 23 2 2" xfId="4482"/>
    <cellStyle name="20% - akcent 3 23 3" xfId="4481"/>
    <cellStyle name="20% - akcent 3 24" xfId="675"/>
    <cellStyle name="20% - akcent 3 24 2" xfId="676"/>
    <cellStyle name="20% - akcent 3 24 2 2" xfId="4484"/>
    <cellStyle name="20% - akcent 3 24 3" xfId="4483"/>
    <cellStyle name="20% - akcent 3 25" xfId="677"/>
    <cellStyle name="20% - akcent 3 25 2" xfId="678"/>
    <cellStyle name="20% - akcent 3 25 2 2" xfId="4486"/>
    <cellStyle name="20% - akcent 3 25 3" xfId="4485"/>
    <cellStyle name="20% - akcent 3 26" xfId="679"/>
    <cellStyle name="20% - akcent 3 26 2" xfId="680"/>
    <cellStyle name="20% - akcent 3 26 2 2" xfId="4488"/>
    <cellStyle name="20% - akcent 3 26 3" xfId="4487"/>
    <cellStyle name="20% - akcent 3 27" xfId="681"/>
    <cellStyle name="20% - akcent 3 27 2" xfId="682"/>
    <cellStyle name="20% - akcent 3 27 2 2" xfId="4490"/>
    <cellStyle name="20% - akcent 3 27 3" xfId="4489"/>
    <cellStyle name="20% - akcent 3 28" xfId="683"/>
    <cellStyle name="20% - akcent 3 28 2" xfId="684"/>
    <cellStyle name="20% - akcent 3 28 2 2" xfId="4492"/>
    <cellStyle name="20% - akcent 3 28 3" xfId="4491"/>
    <cellStyle name="20% - akcent 3 29" xfId="685"/>
    <cellStyle name="20% - akcent 3 29 2" xfId="686"/>
    <cellStyle name="20% - akcent 3 29 2 2" xfId="4494"/>
    <cellStyle name="20% - akcent 3 29 3" xfId="4493"/>
    <cellStyle name="20% - akcent 3 3" xfId="687"/>
    <cellStyle name="20% - akcent 3 3 2" xfId="688"/>
    <cellStyle name="20% - akcent 3 3 2 2" xfId="4496"/>
    <cellStyle name="20% - akcent 3 3 3" xfId="4495"/>
    <cellStyle name="20% - akcent 3 30" xfId="689"/>
    <cellStyle name="20% - akcent 3 30 2" xfId="690"/>
    <cellStyle name="20% - akcent 3 30 2 2" xfId="4498"/>
    <cellStyle name="20% - akcent 3 30 3" xfId="4497"/>
    <cellStyle name="20% - akcent 3 31" xfId="691"/>
    <cellStyle name="20% - akcent 3 31 2" xfId="692"/>
    <cellStyle name="20% - akcent 3 31 2 2" xfId="4500"/>
    <cellStyle name="20% - akcent 3 31 3" xfId="4499"/>
    <cellStyle name="20% - akcent 3 32" xfId="693"/>
    <cellStyle name="20% - akcent 3 32 2" xfId="694"/>
    <cellStyle name="20% - akcent 3 32 2 2" xfId="4502"/>
    <cellStyle name="20% - akcent 3 32 3" xfId="4501"/>
    <cellStyle name="20% - akcent 3 33" xfId="695"/>
    <cellStyle name="20% - akcent 3 33 2" xfId="696"/>
    <cellStyle name="20% - akcent 3 33 2 2" xfId="4504"/>
    <cellStyle name="20% - akcent 3 33 3" xfId="4503"/>
    <cellStyle name="20% - akcent 3 34" xfId="697"/>
    <cellStyle name="20% - akcent 3 34 2" xfId="698"/>
    <cellStyle name="20% - akcent 3 34 2 2" xfId="4506"/>
    <cellStyle name="20% - akcent 3 34 3" xfId="4505"/>
    <cellStyle name="20% - akcent 3 35" xfId="699"/>
    <cellStyle name="20% - akcent 3 35 2" xfId="700"/>
    <cellStyle name="20% - akcent 3 35 2 2" xfId="4508"/>
    <cellStyle name="20% - akcent 3 35 3" xfId="4507"/>
    <cellStyle name="20% - akcent 3 36" xfId="701"/>
    <cellStyle name="20% - akcent 3 36 2" xfId="702"/>
    <cellStyle name="20% - akcent 3 36 2 2" xfId="4510"/>
    <cellStyle name="20% - akcent 3 36 3" xfId="4509"/>
    <cellStyle name="20% - akcent 3 37" xfId="703"/>
    <cellStyle name="20% - akcent 3 37 2" xfId="704"/>
    <cellStyle name="20% - akcent 3 37 2 2" xfId="4512"/>
    <cellStyle name="20% - akcent 3 37 3" xfId="4511"/>
    <cellStyle name="20% - akcent 3 38" xfId="705"/>
    <cellStyle name="20% - akcent 3 38 2" xfId="706"/>
    <cellStyle name="20% - akcent 3 38 2 2" xfId="4514"/>
    <cellStyle name="20% - akcent 3 38 3" xfId="4513"/>
    <cellStyle name="20% - akcent 3 39" xfId="707"/>
    <cellStyle name="20% - akcent 3 39 2" xfId="708"/>
    <cellStyle name="20% - akcent 3 39 2 2" xfId="4516"/>
    <cellStyle name="20% - akcent 3 39 3" xfId="4515"/>
    <cellStyle name="20% - akcent 3 4" xfId="709"/>
    <cellStyle name="20% - akcent 3 4 2" xfId="710"/>
    <cellStyle name="20% - akcent 3 4 2 2" xfId="4518"/>
    <cellStyle name="20% - akcent 3 4 3" xfId="4517"/>
    <cellStyle name="20% - akcent 3 40" xfId="711"/>
    <cellStyle name="20% - akcent 3 40 2" xfId="712"/>
    <cellStyle name="20% - akcent 3 40 2 2" xfId="4520"/>
    <cellStyle name="20% - akcent 3 40 3" xfId="4519"/>
    <cellStyle name="20% - akcent 3 41" xfId="713"/>
    <cellStyle name="20% - akcent 3 41 2" xfId="714"/>
    <cellStyle name="20% - akcent 3 41 2 2" xfId="4522"/>
    <cellStyle name="20% - akcent 3 41 3" xfId="4521"/>
    <cellStyle name="20% - akcent 3 42" xfId="715"/>
    <cellStyle name="20% - akcent 3 42 2" xfId="716"/>
    <cellStyle name="20% - akcent 3 42 2 2" xfId="4524"/>
    <cellStyle name="20% - akcent 3 42 3" xfId="4523"/>
    <cellStyle name="20% - akcent 3 43" xfId="717"/>
    <cellStyle name="20% - akcent 3 43 2" xfId="718"/>
    <cellStyle name="20% - akcent 3 43 2 2" xfId="4526"/>
    <cellStyle name="20% - akcent 3 43 3" xfId="4525"/>
    <cellStyle name="20% - akcent 3 44" xfId="719"/>
    <cellStyle name="20% - akcent 3 44 2" xfId="720"/>
    <cellStyle name="20% - akcent 3 44 2 2" xfId="4528"/>
    <cellStyle name="20% - akcent 3 44 3" xfId="4527"/>
    <cellStyle name="20% - akcent 3 45" xfId="721"/>
    <cellStyle name="20% - akcent 3 45 2" xfId="722"/>
    <cellStyle name="20% - akcent 3 45 2 2" xfId="4530"/>
    <cellStyle name="20% - akcent 3 45 3" xfId="4529"/>
    <cellStyle name="20% - akcent 3 46" xfId="723"/>
    <cellStyle name="20% - akcent 3 46 2" xfId="724"/>
    <cellStyle name="20% - akcent 3 46 2 2" xfId="4532"/>
    <cellStyle name="20% - akcent 3 46 3" xfId="4531"/>
    <cellStyle name="20% - akcent 3 47" xfId="725"/>
    <cellStyle name="20% - akcent 3 47 2" xfId="726"/>
    <cellStyle name="20% - akcent 3 47 2 2" xfId="4534"/>
    <cellStyle name="20% - akcent 3 47 3" xfId="4533"/>
    <cellStyle name="20% - akcent 3 48" xfId="727"/>
    <cellStyle name="20% - akcent 3 48 2" xfId="728"/>
    <cellStyle name="20% - akcent 3 48 2 2" xfId="4536"/>
    <cellStyle name="20% - akcent 3 48 3" xfId="4535"/>
    <cellStyle name="20% - akcent 3 49" xfId="729"/>
    <cellStyle name="20% - akcent 3 49 2" xfId="730"/>
    <cellStyle name="20% - akcent 3 49 2 2" xfId="4538"/>
    <cellStyle name="20% - akcent 3 49 3" xfId="4537"/>
    <cellStyle name="20% - akcent 3 5" xfId="731"/>
    <cellStyle name="20% - akcent 3 5 2" xfId="732"/>
    <cellStyle name="20% - akcent 3 5 2 2" xfId="4540"/>
    <cellStyle name="20% - akcent 3 5 3" xfId="4539"/>
    <cellStyle name="20% - akcent 3 50" xfId="733"/>
    <cellStyle name="20% - akcent 3 50 2" xfId="734"/>
    <cellStyle name="20% - akcent 3 50 2 2" xfId="4542"/>
    <cellStyle name="20% - akcent 3 50 3" xfId="4541"/>
    <cellStyle name="20% - akcent 3 51" xfId="735"/>
    <cellStyle name="20% - akcent 3 51 2" xfId="736"/>
    <cellStyle name="20% - akcent 3 51 2 2" xfId="4544"/>
    <cellStyle name="20% - akcent 3 51 3" xfId="4543"/>
    <cellStyle name="20% - akcent 3 52" xfId="737"/>
    <cellStyle name="20% - akcent 3 52 2" xfId="738"/>
    <cellStyle name="20% - akcent 3 52 2 2" xfId="4546"/>
    <cellStyle name="20% - akcent 3 52 3" xfId="4545"/>
    <cellStyle name="20% - akcent 3 53" xfId="739"/>
    <cellStyle name="20% - akcent 3 53 2" xfId="740"/>
    <cellStyle name="20% - akcent 3 53 2 2" xfId="4548"/>
    <cellStyle name="20% - akcent 3 53 3" xfId="4547"/>
    <cellStyle name="20% - akcent 3 54" xfId="741"/>
    <cellStyle name="20% - akcent 3 54 2" xfId="742"/>
    <cellStyle name="20% - akcent 3 54 2 2" xfId="4550"/>
    <cellStyle name="20% - akcent 3 54 3" xfId="4549"/>
    <cellStyle name="20% - akcent 3 55" xfId="743"/>
    <cellStyle name="20% - akcent 3 55 2" xfId="744"/>
    <cellStyle name="20% - akcent 3 55 2 2" xfId="4552"/>
    <cellStyle name="20% - akcent 3 55 3" xfId="4551"/>
    <cellStyle name="20% - akcent 3 56" xfId="745"/>
    <cellStyle name="20% - akcent 3 56 2" xfId="746"/>
    <cellStyle name="20% - akcent 3 56 2 2" xfId="4554"/>
    <cellStyle name="20% - akcent 3 56 3" xfId="4553"/>
    <cellStyle name="20% - akcent 3 57" xfId="747"/>
    <cellStyle name="20% - akcent 3 57 2" xfId="748"/>
    <cellStyle name="20% - akcent 3 57 2 2" xfId="4556"/>
    <cellStyle name="20% - akcent 3 57 3" xfId="4555"/>
    <cellStyle name="20% - akcent 3 58" xfId="749"/>
    <cellStyle name="20% - akcent 3 58 2" xfId="750"/>
    <cellStyle name="20% - akcent 3 58 2 2" xfId="4558"/>
    <cellStyle name="20% - akcent 3 58 3" xfId="4557"/>
    <cellStyle name="20% - akcent 3 59" xfId="751"/>
    <cellStyle name="20% - akcent 3 59 2" xfId="752"/>
    <cellStyle name="20% - akcent 3 59 2 2" xfId="4560"/>
    <cellStyle name="20% - akcent 3 59 3" xfId="4559"/>
    <cellStyle name="20% - akcent 3 6" xfId="753"/>
    <cellStyle name="20% - akcent 3 6 2" xfId="754"/>
    <cellStyle name="20% - akcent 3 6 2 2" xfId="4562"/>
    <cellStyle name="20% - akcent 3 6 3" xfId="4561"/>
    <cellStyle name="20% - akcent 3 60" xfId="755"/>
    <cellStyle name="20% - akcent 3 60 2" xfId="4563"/>
    <cellStyle name="20% - akcent 3 61" xfId="756"/>
    <cellStyle name="20% - akcent 3 61 2" xfId="4564"/>
    <cellStyle name="20% - akcent 3 62" xfId="757"/>
    <cellStyle name="20% - akcent 3 62 2" xfId="4565"/>
    <cellStyle name="20% - akcent 3 63" xfId="758"/>
    <cellStyle name="20% - akcent 3 63 2" xfId="4566"/>
    <cellStyle name="20% - akcent 3 64" xfId="759"/>
    <cellStyle name="20% - akcent 3 64 2" xfId="4567"/>
    <cellStyle name="20% - akcent 3 65" xfId="760"/>
    <cellStyle name="20% - akcent 3 65 2" xfId="4568"/>
    <cellStyle name="20% - akcent 3 66" xfId="761"/>
    <cellStyle name="20% - akcent 3 66 2" xfId="4569"/>
    <cellStyle name="20% - akcent 3 67" xfId="762"/>
    <cellStyle name="20% - akcent 3 67 2" xfId="4570"/>
    <cellStyle name="20% - akcent 3 68" xfId="763"/>
    <cellStyle name="20% - akcent 3 68 2" xfId="4571"/>
    <cellStyle name="20% - akcent 3 69" xfId="764"/>
    <cellStyle name="20% - akcent 3 69 2" xfId="4572"/>
    <cellStyle name="20% - akcent 3 7" xfId="765"/>
    <cellStyle name="20% - akcent 3 7 2" xfId="766"/>
    <cellStyle name="20% - akcent 3 7 2 2" xfId="4574"/>
    <cellStyle name="20% - akcent 3 7 3" xfId="4573"/>
    <cellStyle name="20% - akcent 3 70" xfId="767"/>
    <cellStyle name="20% - akcent 3 70 2" xfId="4575"/>
    <cellStyle name="20% - akcent 3 71" xfId="768"/>
    <cellStyle name="20% - akcent 3 71 2" xfId="4576"/>
    <cellStyle name="20% - akcent 3 72" xfId="769"/>
    <cellStyle name="20% - akcent 3 72 2" xfId="4577"/>
    <cellStyle name="20% - akcent 3 73" xfId="770"/>
    <cellStyle name="20% - akcent 3 73 2" xfId="4578"/>
    <cellStyle name="20% - akcent 3 74" xfId="771"/>
    <cellStyle name="20% - akcent 3 74 2" xfId="4579"/>
    <cellStyle name="20% - akcent 3 75" xfId="772"/>
    <cellStyle name="20% - akcent 3 75 2" xfId="4580"/>
    <cellStyle name="20% - akcent 3 76" xfId="773"/>
    <cellStyle name="20% - akcent 3 76 2" xfId="4581"/>
    <cellStyle name="20% - akcent 3 77" xfId="774"/>
    <cellStyle name="20% - akcent 3 77 2" xfId="4582"/>
    <cellStyle name="20% - akcent 3 78" xfId="775"/>
    <cellStyle name="20% - akcent 3 78 2" xfId="4583"/>
    <cellStyle name="20% - akcent 3 79" xfId="776"/>
    <cellStyle name="20% - akcent 3 79 2" xfId="4584"/>
    <cellStyle name="20% - akcent 3 8" xfId="777"/>
    <cellStyle name="20% - akcent 3 8 2" xfId="778"/>
    <cellStyle name="20% - akcent 3 8 2 2" xfId="4586"/>
    <cellStyle name="20% - akcent 3 8 3" xfId="4585"/>
    <cellStyle name="20% - akcent 3 80" xfId="779"/>
    <cellStyle name="20% - akcent 3 80 2" xfId="4587"/>
    <cellStyle name="20% - akcent 3 81" xfId="780"/>
    <cellStyle name="20% - akcent 3 81 2" xfId="4588"/>
    <cellStyle name="20% - akcent 3 82" xfId="781"/>
    <cellStyle name="20% - akcent 3 82 2" xfId="4589"/>
    <cellStyle name="20% - akcent 3 83" xfId="782"/>
    <cellStyle name="20% - akcent 3 83 2" xfId="4590"/>
    <cellStyle name="20% - akcent 3 84" xfId="783"/>
    <cellStyle name="20% - akcent 3 84 2" xfId="4591"/>
    <cellStyle name="20% - akcent 3 85" xfId="784"/>
    <cellStyle name="20% - akcent 3 85 2" xfId="4592"/>
    <cellStyle name="20% - akcent 3 86" xfId="785"/>
    <cellStyle name="20% - akcent 3 86 2" xfId="4593"/>
    <cellStyle name="20% - akcent 3 87" xfId="786"/>
    <cellStyle name="20% - akcent 3 87 2" xfId="4594"/>
    <cellStyle name="20% - akcent 3 88" xfId="787"/>
    <cellStyle name="20% - akcent 3 88 2" xfId="4595"/>
    <cellStyle name="20% - akcent 3 89" xfId="788"/>
    <cellStyle name="20% - akcent 3 89 2" xfId="4596"/>
    <cellStyle name="20% - akcent 3 9" xfId="789"/>
    <cellStyle name="20% - akcent 3 9 2" xfId="790"/>
    <cellStyle name="20% - akcent 3 9 2 2" xfId="4598"/>
    <cellStyle name="20% - akcent 3 9 3" xfId="4597"/>
    <cellStyle name="20% - akcent 3 90" xfId="791"/>
    <cellStyle name="20% - akcent 3 90 2" xfId="4599"/>
    <cellStyle name="20% - akcent 3 91" xfId="792"/>
    <cellStyle name="20% - akcent 3 91 2" xfId="4600"/>
    <cellStyle name="20% - akcent 3 92" xfId="793"/>
    <cellStyle name="20% - akcent 3 92 2" xfId="4601"/>
    <cellStyle name="20% - akcent 3 93" xfId="794"/>
    <cellStyle name="20% - akcent 3 93 2" xfId="4602"/>
    <cellStyle name="20% - akcent 3 94" xfId="795"/>
    <cellStyle name="20% - akcent 3 94 2" xfId="4603"/>
    <cellStyle name="20% - akcent 3 95" xfId="796"/>
    <cellStyle name="20% - akcent 3 95 2" xfId="4604"/>
    <cellStyle name="20% - akcent 3 96" xfId="797"/>
    <cellStyle name="20% - akcent 3 96 2" xfId="4605"/>
    <cellStyle name="20% - akcent 3 97" xfId="798"/>
    <cellStyle name="20% - akcent 3 97 2" xfId="4606"/>
    <cellStyle name="20% - akcent 3 98" xfId="799"/>
    <cellStyle name="20% - akcent 3 98 2" xfId="4607"/>
    <cellStyle name="20% - akcent 3 99" xfId="800"/>
    <cellStyle name="20% - akcent 3 99 2" xfId="4608"/>
    <cellStyle name="20% - akcent 4" xfId="36" builtinId="42" customBuiltin="1"/>
    <cellStyle name="20% - akcent 4 10" xfId="801"/>
    <cellStyle name="20% - akcent 4 10 2" xfId="802"/>
    <cellStyle name="20% - akcent 4 10 2 2" xfId="4610"/>
    <cellStyle name="20% - akcent 4 10 3" xfId="4609"/>
    <cellStyle name="20% - akcent 4 100" xfId="803"/>
    <cellStyle name="20% - akcent 4 100 2" xfId="4611"/>
    <cellStyle name="20% - akcent 4 101" xfId="804"/>
    <cellStyle name="20% - akcent 4 101 2" xfId="4612"/>
    <cellStyle name="20% - akcent 4 102" xfId="805"/>
    <cellStyle name="20% - akcent 4 102 2" xfId="4613"/>
    <cellStyle name="20% - akcent 4 103" xfId="806"/>
    <cellStyle name="20% - akcent 4 103 2" xfId="4614"/>
    <cellStyle name="20% - akcent 4 104" xfId="807"/>
    <cellStyle name="20% - akcent 4 104 2" xfId="4615"/>
    <cellStyle name="20% - akcent 4 105" xfId="808"/>
    <cellStyle name="20% - akcent 4 105 2" xfId="4616"/>
    <cellStyle name="20% - akcent 4 106" xfId="809"/>
    <cellStyle name="20% - akcent 4 106 2" xfId="4617"/>
    <cellStyle name="20% - akcent 4 107" xfId="810"/>
    <cellStyle name="20% - akcent 4 107 2" xfId="4618"/>
    <cellStyle name="20% - akcent 4 108" xfId="811"/>
    <cellStyle name="20% - akcent 4 108 2" xfId="4619"/>
    <cellStyle name="20% - akcent 4 109" xfId="812"/>
    <cellStyle name="20% - akcent 4 109 2" xfId="4620"/>
    <cellStyle name="20% - akcent 4 11" xfId="813"/>
    <cellStyle name="20% - akcent 4 11 2" xfId="814"/>
    <cellStyle name="20% - akcent 4 11 2 2" xfId="4622"/>
    <cellStyle name="20% - akcent 4 11 3" xfId="4621"/>
    <cellStyle name="20% - akcent 4 110" xfId="815"/>
    <cellStyle name="20% - akcent 4 110 2" xfId="4623"/>
    <cellStyle name="20% - akcent 4 111" xfId="816"/>
    <cellStyle name="20% - akcent 4 111 2" xfId="4624"/>
    <cellStyle name="20% - akcent 4 112" xfId="817"/>
    <cellStyle name="20% - akcent 4 112 2" xfId="4625"/>
    <cellStyle name="20% - akcent 4 113" xfId="818"/>
    <cellStyle name="20% - akcent 4 113 2" xfId="4626"/>
    <cellStyle name="20% - akcent 4 114" xfId="819"/>
    <cellStyle name="20% - akcent 4 114 2" xfId="4627"/>
    <cellStyle name="20% - akcent 4 115" xfId="820"/>
    <cellStyle name="20% - akcent 4 115 2" xfId="4628"/>
    <cellStyle name="20% - akcent 4 116" xfId="821"/>
    <cellStyle name="20% - akcent 4 116 2" xfId="4629"/>
    <cellStyle name="20% - akcent 4 117" xfId="822"/>
    <cellStyle name="20% - akcent 4 117 2" xfId="4630"/>
    <cellStyle name="20% - akcent 4 118" xfId="823"/>
    <cellStyle name="20% - akcent 4 118 2" xfId="4631"/>
    <cellStyle name="20% - akcent 4 119" xfId="824"/>
    <cellStyle name="20% - akcent 4 119 2" xfId="4632"/>
    <cellStyle name="20% - akcent 4 12" xfId="825"/>
    <cellStyle name="20% - akcent 4 12 2" xfId="826"/>
    <cellStyle name="20% - akcent 4 12 2 2" xfId="4634"/>
    <cellStyle name="20% - akcent 4 12 3" xfId="4633"/>
    <cellStyle name="20% - akcent 4 120" xfId="827"/>
    <cellStyle name="20% - akcent 4 120 2" xfId="4635"/>
    <cellStyle name="20% - akcent 4 121" xfId="828"/>
    <cellStyle name="20% - akcent 4 121 2" xfId="4636"/>
    <cellStyle name="20% - akcent 4 122" xfId="829"/>
    <cellStyle name="20% - akcent 4 122 2" xfId="4637"/>
    <cellStyle name="20% - akcent 4 123" xfId="830"/>
    <cellStyle name="20% - akcent 4 123 2" xfId="4638"/>
    <cellStyle name="20% - akcent 4 124" xfId="831"/>
    <cellStyle name="20% - akcent 4 124 2" xfId="4639"/>
    <cellStyle name="20% - akcent 4 125" xfId="832"/>
    <cellStyle name="20% - akcent 4 125 2" xfId="4640"/>
    <cellStyle name="20% - akcent 4 126" xfId="833"/>
    <cellStyle name="20% - akcent 4 126 2" xfId="4641"/>
    <cellStyle name="20% - akcent 4 127" xfId="834"/>
    <cellStyle name="20% - akcent 4 127 2" xfId="4642"/>
    <cellStyle name="20% - akcent 4 128" xfId="835"/>
    <cellStyle name="20% - akcent 4 128 2" xfId="4643"/>
    <cellStyle name="20% - akcent 4 129" xfId="836"/>
    <cellStyle name="20% - akcent 4 129 2" xfId="4644"/>
    <cellStyle name="20% - akcent 4 13" xfId="837"/>
    <cellStyle name="20% - akcent 4 13 2" xfId="838"/>
    <cellStyle name="20% - akcent 4 13 2 2" xfId="4646"/>
    <cellStyle name="20% - akcent 4 13 3" xfId="4645"/>
    <cellStyle name="20% - akcent 4 130" xfId="839"/>
    <cellStyle name="20% - akcent 4 130 2" xfId="4647"/>
    <cellStyle name="20% - akcent 4 131" xfId="840"/>
    <cellStyle name="20% - akcent 4 131 2" xfId="4648"/>
    <cellStyle name="20% - akcent 4 132" xfId="841"/>
    <cellStyle name="20% - akcent 4 132 2" xfId="4649"/>
    <cellStyle name="20% - akcent 4 133" xfId="842"/>
    <cellStyle name="20% - akcent 4 133 2" xfId="4650"/>
    <cellStyle name="20% - akcent 4 134" xfId="843"/>
    <cellStyle name="20% - akcent 4 134 2" xfId="4651"/>
    <cellStyle name="20% - akcent 4 135" xfId="844"/>
    <cellStyle name="20% - akcent 4 135 2" xfId="4652"/>
    <cellStyle name="20% - akcent 4 136" xfId="845"/>
    <cellStyle name="20% - akcent 4 136 2" xfId="4653"/>
    <cellStyle name="20% - akcent 4 137" xfId="846"/>
    <cellStyle name="20% - akcent 4 137 2" xfId="4654"/>
    <cellStyle name="20% - akcent 4 138" xfId="847"/>
    <cellStyle name="20% - akcent 4 138 2" xfId="4655"/>
    <cellStyle name="20% - akcent 4 139" xfId="848"/>
    <cellStyle name="20% - akcent 4 139 2" xfId="4656"/>
    <cellStyle name="20% - akcent 4 14" xfId="849"/>
    <cellStyle name="20% - akcent 4 14 2" xfId="850"/>
    <cellStyle name="20% - akcent 4 14 2 2" xfId="4658"/>
    <cellStyle name="20% - akcent 4 14 3" xfId="4657"/>
    <cellStyle name="20% - akcent 4 140" xfId="851"/>
    <cellStyle name="20% - akcent 4 140 2" xfId="4659"/>
    <cellStyle name="20% - akcent 4 141" xfId="852"/>
    <cellStyle name="20% - akcent 4 141 2" xfId="4660"/>
    <cellStyle name="20% - akcent 4 142" xfId="853"/>
    <cellStyle name="20% - akcent 4 142 2" xfId="4661"/>
    <cellStyle name="20% - akcent 4 143" xfId="854"/>
    <cellStyle name="20% - akcent 4 143 2" xfId="4662"/>
    <cellStyle name="20% - akcent 4 144" xfId="855"/>
    <cellStyle name="20% - akcent 4 144 2" xfId="4663"/>
    <cellStyle name="20% - akcent 4 145" xfId="856"/>
    <cellStyle name="20% - akcent 4 145 2" xfId="4664"/>
    <cellStyle name="20% - akcent 4 146" xfId="857"/>
    <cellStyle name="20% - akcent 4 146 2" xfId="4665"/>
    <cellStyle name="20% - akcent 4 147" xfId="858"/>
    <cellStyle name="20% - akcent 4 147 2" xfId="4666"/>
    <cellStyle name="20% - akcent 4 148" xfId="859"/>
    <cellStyle name="20% - akcent 4 148 2" xfId="4667"/>
    <cellStyle name="20% - akcent 4 149" xfId="860"/>
    <cellStyle name="20% - akcent 4 149 2" xfId="4668"/>
    <cellStyle name="20% - akcent 4 15" xfId="861"/>
    <cellStyle name="20% - akcent 4 15 2" xfId="862"/>
    <cellStyle name="20% - akcent 4 15 2 2" xfId="4670"/>
    <cellStyle name="20% - akcent 4 15 3" xfId="4669"/>
    <cellStyle name="20% - akcent 4 150" xfId="863"/>
    <cellStyle name="20% - akcent 4 150 2" xfId="4671"/>
    <cellStyle name="20% - akcent 4 151" xfId="864"/>
    <cellStyle name="20% - akcent 4 151 2" xfId="4672"/>
    <cellStyle name="20% - akcent 4 152" xfId="865"/>
    <cellStyle name="20% - akcent 4 152 2" xfId="4673"/>
    <cellStyle name="20% - akcent 4 153" xfId="866"/>
    <cellStyle name="20% - akcent 4 153 2" xfId="4674"/>
    <cellStyle name="20% - akcent 4 154" xfId="867"/>
    <cellStyle name="20% - akcent 4 154 2" xfId="4675"/>
    <cellStyle name="20% - akcent 4 155" xfId="868"/>
    <cellStyle name="20% - akcent 4 155 2" xfId="4676"/>
    <cellStyle name="20% - akcent 4 156" xfId="869"/>
    <cellStyle name="20% - akcent 4 156 2" xfId="4677"/>
    <cellStyle name="20% - akcent 4 157" xfId="870"/>
    <cellStyle name="20% - akcent 4 157 2" xfId="4678"/>
    <cellStyle name="20% - akcent 4 158" xfId="871"/>
    <cellStyle name="20% - akcent 4 158 2" xfId="4679"/>
    <cellStyle name="20% - akcent 4 159" xfId="872"/>
    <cellStyle name="20% - akcent 4 159 2" xfId="4680"/>
    <cellStyle name="20% - akcent 4 16" xfId="873"/>
    <cellStyle name="20% - akcent 4 16 2" xfId="874"/>
    <cellStyle name="20% - akcent 4 16 2 2" xfId="4682"/>
    <cellStyle name="20% - akcent 4 16 3" xfId="4681"/>
    <cellStyle name="20% - akcent 4 160" xfId="875"/>
    <cellStyle name="20% - akcent 4 160 2" xfId="4683"/>
    <cellStyle name="20% - akcent 4 161" xfId="876"/>
    <cellStyle name="20% - akcent 4 161 2" xfId="4684"/>
    <cellStyle name="20% - akcent 4 162" xfId="877"/>
    <cellStyle name="20% - akcent 4 162 2" xfId="4685"/>
    <cellStyle name="20% - akcent 4 163" xfId="878"/>
    <cellStyle name="20% - akcent 4 163 2" xfId="4686"/>
    <cellStyle name="20% - akcent 4 164" xfId="879"/>
    <cellStyle name="20% - akcent 4 164 2" xfId="4687"/>
    <cellStyle name="20% - akcent 4 165" xfId="880"/>
    <cellStyle name="20% - akcent 4 165 2" xfId="4688"/>
    <cellStyle name="20% - akcent 4 166" xfId="881"/>
    <cellStyle name="20% - akcent 4 166 2" xfId="4689"/>
    <cellStyle name="20% - akcent 4 167" xfId="882"/>
    <cellStyle name="20% - akcent 4 167 2" xfId="4690"/>
    <cellStyle name="20% - akcent 4 168" xfId="883"/>
    <cellStyle name="20% - akcent 4 168 2" xfId="4691"/>
    <cellStyle name="20% - akcent 4 169" xfId="884"/>
    <cellStyle name="20% - akcent 4 169 2" xfId="4692"/>
    <cellStyle name="20% - akcent 4 17" xfId="885"/>
    <cellStyle name="20% - akcent 4 17 2" xfId="886"/>
    <cellStyle name="20% - akcent 4 17 2 2" xfId="4694"/>
    <cellStyle name="20% - akcent 4 17 3" xfId="4693"/>
    <cellStyle name="20% - akcent 4 170" xfId="887"/>
    <cellStyle name="20% - akcent 4 170 2" xfId="4695"/>
    <cellStyle name="20% - akcent 4 171" xfId="888"/>
    <cellStyle name="20% - akcent 4 171 2" xfId="4696"/>
    <cellStyle name="20% - akcent 4 172" xfId="889"/>
    <cellStyle name="20% - akcent 4 172 2" xfId="4697"/>
    <cellStyle name="20% - akcent 4 173" xfId="890"/>
    <cellStyle name="20% - akcent 4 173 2" xfId="4698"/>
    <cellStyle name="20% - akcent 4 174" xfId="891"/>
    <cellStyle name="20% - akcent 4 174 2" xfId="4699"/>
    <cellStyle name="20% - akcent 4 175" xfId="892"/>
    <cellStyle name="20% - akcent 4 175 2" xfId="4700"/>
    <cellStyle name="20% - akcent 4 176" xfId="893"/>
    <cellStyle name="20% - akcent 4 176 2" xfId="4701"/>
    <cellStyle name="20% - akcent 4 177" xfId="894"/>
    <cellStyle name="20% - akcent 4 177 2" xfId="4702"/>
    <cellStyle name="20% - akcent 4 178" xfId="895"/>
    <cellStyle name="20% - akcent 4 178 2" xfId="4703"/>
    <cellStyle name="20% - akcent 4 179" xfId="896"/>
    <cellStyle name="20% - akcent 4 179 2" xfId="4704"/>
    <cellStyle name="20% - akcent 4 18" xfId="897"/>
    <cellStyle name="20% - akcent 4 18 2" xfId="898"/>
    <cellStyle name="20% - akcent 4 18 2 2" xfId="4706"/>
    <cellStyle name="20% - akcent 4 18 3" xfId="4705"/>
    <cellStyle name="20% - akcent 4 180" xfId="899"/>
    <cellStyle name="20% - akcent 4 180 2" xfId="4707"/>
    <cellStyle name="20% - akcent 4 181" xfId="900"/>
    <cellStyle name="20% - akcent 4 181 2" xfId="4708"/>
    <cellStyle name="20% - akcent 4 182" xfId="901"/>
    <cellStyle name="20% - akcent 4 182 2" xfId="4709"/>
    <cellStyle name="20% - akcent 4 183" xfId="902"/>
    <cellStyle name="20% - akcent 4 183 2" xfId="4710"/>
    <cellStyle name="20% - akcent 4 184" xfId="903"/>
    <cellStyle name="20% - akcent 4 184 2" xfId="4711"/>
    <cellStyle name="20% - akcent 4 185" xfId="904"/>
    <cellStyle name="20% - akcent 4 185 2" xfId="4712"/>
    <cellStyle name="20% - akcent 4 186" xfId="905"/>
    <cellStyle name="20% - akcent 4 186 2" xfId="4713"/>
    <cellStyle name="20% - akcent 4 187" xfId="906"/>
    <cellStyle name="20% - akcent 4 187 2" xfId="4714"/>
    <cellStyle name="20% - akcent 4 188" xfId="907"/>
    <cellStyle name="20% - akcent 4 188 2" xfId="4715"/>
    <cellStyle name="20% - akcent 4 189" xfId="908"/>
    <cellStyle name="20% - akcent 4 189 2" xfId="4716"/>
    <cellStyle name="20% - akcent 4 19" xfId="909"/>
    <cellStyle name="20% - akcent 4 19 2" xfId="910"/>
    <cellStyle name="20% - akcent 4 19 2 2" xfId="4718"/>
    <cellStyle name="20% - akcent 4 19 3" xfId="4717"/>
    <cellStyle name="20% - akcent 4 190" xfId="911"/>
    <cellStyle name="20% - akcent 4 190 2" xfId="4719"/>
    <cellStyle name="20% - akcent 4 191" xfId="912"/>
    <cellStyle name="20% - akcent 4 191 2" xfId="4720"/>
    <cellStyle name="20% - akcent 4 192" xfId="913"/>
    <cellStyle name="20% - akcent 4 192 2" xfId="4721"/>
    <cellStyle name="20% - akcent 4 193" xfId="914"/>
    <cellStyle name="20% - akcent 4 193 2" xfId="4722"/>
    <cellStyle name="20% - akcent 4 194" xfId="915"/>
    <cellStyle name="20% - akcent 4 194 2" xfId="4723"/>
    <cellStyle name="20% - akcent 4 195" xfId="3845"/>
    <cellStyle name="20% - akcent 4 196" xfId="7122"/>
    <cellStyle name="20% - akcent 4 2" xfId="916"/>
    <cellStyle name="20% - akcent 4 2 2" xfId="917"/>
    <cellStyle name="20% - akcent 4 2 2 2" xfId="4725"/>
    <cellStyle name="20% - akcent 4 2 3" xfId="4724"/>
    <cellStyle name="20% - akcent 4 20" xfId="918"/>
    <cellStyle name="20% - akcent 4 20 2" xfId="919"/>
    <cellStyle name="20% - akcent 4 20 2 2" xfId="4727"/>
    <cellStyle name="20% - akcent 4 20 3" xfId="4726"/>
    <cellStyle name="20% - akcent 4 21" xfId="920"/>
    <cellStyle name="20% - akcent 4 21 2" xfId="921"/>
    <cellStyle name="20% - akcent 4 21 2 2" xfId="4729"/>
    <cellStyle name="20% - akcent 4 21 3" xfId="4728"/>
    <cellStyle name="20% - akcent 4 22" xfId="922"/>
    <cellStyle name="20% - akcent 4 22 2" xfId="923"/>
    <cellStyle name="20% - akcent 4 22 2 2" xfId="4731"/>
    <cellStyle name="20% - akcent 4 22 3" xfId="4730"/>
    <cellStyle name="20% - akcent 4 23" xfId="924"/>
    <cellStyle name="20% - akcent 4 23 2" xfId="925"/>
    <cellStyle name="20% - akcent 4 23 2 2" xfId="4733"/>
    <cellStyle name="20% - akcent 4 23 3" xfId="4732"/>
    <cellStyle name="20% - akcent 4 24" xfId="926"/>
    <cellStyle name="20% - akcent 4 24 2" xfId="927"/>
    <cellStyle name="20% - akcent 4 24 2 2" xfId="4735"/>
    <cellStyle name="20% - akcent 4 24 3" xfId="4734"/>
    <cellStyle name="20% - akcent 4 25" xfId="928"/>
    <cellStyle name="20% - akcent 4 25 2" xfId="929"/>
    <cellStyle name="20% - akcent 4 25 2 2" xfId="4737"/>
    <cellStyle name="20% - akcent 4 25 3" xfId="4736"/>
    <cellStyle name="20% - akcent 4 26" xfId="930"/>
    <cellStyle name="20% - akcent 4 26 2" xfId="931"/>
    <cellStyle name="20% - akcent 4 26 2 2" xfId="4739"/>
    <cellStyle name="20% - akcent 4 26 3" xfId="4738"/>
    <cellStyle name="20% - akcent 4 27" xfId="932"/>
    <cellStyle name="20% - akcent 4 27 2" xfId="933"/>
    <cellStyle name="20% - akcent 4 27 2 2" xfId="4741"/>
    <cellStyle name="20% - akcent 4 27 3" xfId="4740"/>
    <cellStyle name="20% - akcent 4 28" xfId="934"/>
    <cellStyle name="20% - akcent 4 28 2" xfId="935"/>
    <cellStyle name="20% - akcent 4 28 2 2" xfId="4743"/>
    <cellStyle name="20% - akcent 4 28 3" xfId="4742"/>
    <cellStyle name="20% - akcent 4 29" xfId="936"/>
    <cellStyle name="20% - akcent 4 29 2" xfId="937"/>
    <cellStyle name="20% - akcent 4 29 2 2" xfId="4745"/>
    <cellStyle name="20% - akcent 4 29 3" xfId="4744"/>
    <cellStyle name="20% - akcent 4 3" xfId="938"/>
    <cellStyle name="20% - akcent 4 3 2" xfId="939"/>
    <cellStyle name="20% - akcent 4 3 2 2" xfId="4747"/>
    <cellStyle name="20% - akcent 4 3 3" xfId="4746"/>
    <cellStyle name="20% - akcent 4 30" xfId="940"/>
    <cellStyle name="20% - akcent 4 30 2" xfId="941"/>
    <cellStyle name="20% - akcent 4 30 2 2" xfId="4749"/>
    <cellStyle name="20% - akcent 4 30 3" xfId="4748"/>
    <cellStyle name="20% - akcent 4 31" xfId="942"/>
    <cellStyle name="20% - akcent 4 31 2" xfId="943"/>
    <cellStyle name="20% - akcent 4 31 2 2" xfId="4751"/>
    <cellStyle name="20% - akcent 4 31 3" xfId="4750"/>
    <cellStyle name="20% - akcent 4 32" xfId="944"/>
    <cellStyle name="20% - akcent 4 32 2" xfId="945"/>
    <cellStyle name="20% - akcent 4 32 2 2" xfId="4753"/>
    <cellStyle name="20% - akcent 4 32 3" xfId="4752"/>
    <cellStyle name="20% - akcent 4 33" xfId="946"/>
    <cellStyle name="20% - akcent 4 33 2" xfId="947"/>
    <cellStyle name="20% - akcent 4 33 2 2" xfId="4755"/>
    <cellStyle name="20% - akcent 4 33 3" xfId="4754"/>
    <cellStyle name="20% - akcent 4 34" xfId="948"/>
    <cellStyle name="20% - akcent 4 34 2" xfId="949"/>
    <cellStyle name="20% - akcent 4 34 2 2" xfId="4757"/>
    <cellStyle name="20% - akcent 4 34 3" xfId="4756"/>
    <cellStyle name="20% - akcent 4 35" xfId="950"/>
    <cellStyle name="20% - akcent 4 35 2" xfId="951"/>
    <cellStyle name="20% - akcent 4 35 2 2" xfId="4759"/>
    <cellStyle name="20% - akcent 4 35 3" xfId="4758"/>
    <cellStyle name="20% - akcent 4 36" xfId="952"/>
    <cellStyle name="20% - akcent 4 36 2" xfId="953"/>
    <cellStyle name="20% - akcent 4 36 2 2" xfId="4761"/>
    <cellStyle name="20% - akcent 4 36 3" xfId="4760"/>
    <cellStyle name="20% - akcent 4 37" xfId="954"/>
    <cellStyle name="20% - akcent 4 37 2" xfId="955"/>
    <cellStyle name="20% - akcent 4 37 2 2" xfId="4763"/>
    <cellStyle name="20% - akcent 4 37 3" xfId="4762"/>
    <cellStyle name="20% - akcent 4 38" xfId="956"/>
    <cellStyle name="20% - akcent 4 38 2" xfId="957"/>
    <cellStyle name="20% - akcent 4 38 2 2" xfId="4765"/>
    <cellStyle name="20% - akcent 4 38 3" xfId="4764"/>
    <cellStyle name="20% - akcent 4 39" xfId="958"/>
    <cellStyle name="20% - akcent 4 39 2" xfId="959"/>
    <cellStyle name="20% - akcent 4 39 2 2" xfId="4767"/>
    <cellStyle name="20% - akcent 4 39 3" xfId="4766"/>
    <cellStyle name="20% - akcent 4 4" xfId="960"/>
    <cellStyle name="20% - akcent 4 4 2" xfId="961"/>
    <cellStyle name="20% - akcent 4 4 2 2" xfId="4769"/>
    <cellStyle name="20% - akcent 4 4 3" xfId="4768"/>
    <cellStyle name="20% - akcent 4 40" xfId="962"/>
    <cellStyle name="20% - akcent 4 40 2" xfId="963"/>
    <cellStyle name="20% - akcent 4 40 2 2" xfId="4771"/>
    <cellStyle name="20% - akcent 4 40 3" xfId="4770"/>
    <cellStyle name="20% - akcent 4 41" xfId="964"/>
    <cellStyle name="20% - akcent 4 41 2" xfId="965"/>
    <cellStyle name="20% - akcent 4 41 2 2" xfId="4773"/>
    <cellStyle name="20% - akcent 4 41 3" xfId="4772"/>
    <cellStyle name="20% - akcent 4 42" xfId="966"/>
    <cellStyle name="20% - akcent 4 42 2" xfId="967"/>
    <cellStyle name="20% - akcent 4 42 2 2" xfId="4775"/>
    <cellStyle name="20% - akcent 4 42 3" xfId="4774"/>
    <cellStyle name="20% - akcent 4 43" xfId="968"/>
    <cellStyle name="20% - akcent 4 43 2" xfId="969"/>
    <cellStyle name="20% - akcent 4 43 2 2" xfId="4777"/>
    <cellStyle name="20% - akcent 4 43 3" xfId="4776"/>
    <cellStyle name="20% - akcent 4 44" xfId="970"/>
    <cellStyle name="20% - akcent 4 44 2" xfId="971"/>
    <cellStyle name="20% - akcent 4 44 2 2" xfId="4779"/>
    <cellStyle name="20% - akcent 4 44 3" xfId="4778"/>
    <cellStyle name="20% - akcent 4 45" xfId="972"/>
    <cellStyle name="20% - akcent 4 45 2" xfId="973"/>
    <cellStyle name="20% - akcent 4 45 2 2" xfId="4781"/>
    <cellStyle name="20% - akcent 4 45 3" xfId="4780"/>
    <cellStyle name="20% - akcent 4 46" xfId="974"/>
    <cellStyle name="20% - akcent 4 46 2" xfId="975"/>
    <cellStyle name="20% - akcent 4 46 2 2" xfId="4783"/>
    <cellStyle name="20% - akcent 4 46 3" xfId="4782"/>
    <cellStyle name="20% - akcent 4 47" xfId="976"/>
    <cellStyle name="20% - akcent 4 47 2" xfId="977"/>
    <cellStyle name="20% - akcent 4 47 2 2" xfId="4785"/>
    <cellStyle name="20% - akcent 4 47 3" xfId="4784"/>
    <cellStyle name="20% - akcent 4 48" xfId="978"/>
    <cellStyle name="20% - akcent 4 48 2" xfId="979"/>
    <cellStyle name="20% - akcent 4 48 2 2" xfId="4787"/>
    <cellStyle name="20% - akcent 4 48 3" xfId="4786"/>
    <cellStyle name="20% - akcent 4 49" xfId="980"/>
    <cellStyle name="20% - akcent 4 49 2" xfId="981"/>
    <cellStyle name="20% - akcent 4 49 2 2" xfId="4789"/>
    <cellStyle name="20% - akcent 4 49 3" xfId="4788"/>
    <cellStyle name="20% - akcent 4 5" xfId="982"/>
    <cellStyle name="20% - akcent 4 5 2" xfId="983"/>
    <cellStyle name="20% - akcent 4 5 2 2" xfId="4791"/>
    <cellStyle name="20% - akcent 4 5 3" xfId="4790"/>
    <cellStyle name="20% - akcent 4 50" xfId="984"/>
    <cellStyle name="20% - akcent 4 50 2" xfId="985"/>
    <cellStyle name="20% - akcent 4 50 2 2" xfId="4793"/>
    <cellStyle name="20% - akcent 4 50 3" xfId="4792"/>
    <cellStyle name="20% - akcent 4 51" xfId="986"/>
    <cellStyle name="20% - akcent 4 51 2" xfId="987"/>
    <cellStyle name="20% - akcent 4 51 2 2" xfId="4795"/>
    <cellStyle name="20% - akcent 4 51 3" xfId="4794"/>
    <cellStyle name="20% - akcent 4 52" xfId="988"/>
    <cellStyle name="20% - akcent 4 52 2" xfId="989"/>
    <cellStyle name="20% - akcent 4 52 2 2" xfId="4797"/>
    <cellStyle name="20% - akcent 4 52 3" xfId="4796"/>
    <cellStyle name="20% - akcent 4 53" xfId="990"/>
    <cellStyle name="20% - akcent 4 53 2" xfId="991"/>
    <cellStyle name="20% - akcent 4 53 2 2" xfId="4799"/>
    <cellStyle name="20% - akcent 4 53 3" xfId="4798"/>
    <cellStyle name="20% - akcent 4 54" xfId="992"/>
    <cellStyle name="20% - akcent 4 54 2" xfId="993"/>
    <cellStyle name="20% - akcent 4 54 2 2" xfId="4801"/>
    <cellStyle name="20% - akcent 4 54 3" xfId="4800"/>
    <cellStyle name="20% - akcent 4 55" xfId="994"/>
    <cellStyle name="20% - akcent 4 55 2" xfId="995"/>
    <cellStyle name="20% - akcent 4 55 2 2" xfId="4803"/>
    <cellStyle name="20% - akcent 4 55 3" xfId="4802"/>
    <cellStyle name="20% - akcent 4 56" xfId="996"/>
    <cellStyle name="20% - akcent 4 56 2" xfId="997"/>
    <cellStyle name="20% - akcent 4 56 2 2" xfId="4805"/>
    <cellStyle name="20% - akcent 4 56 3" xfId="4804"/>
    <cellStyle name="20% - akcent 4 57" xfId="998"/>
    <cellStyle name="20% - akcent 4 57 2" xfId="999"/>
    <cellStyle name="20% - akcent 4 57 2 2" xfId="4807"/>
    <cellStyle name="20% - akcent 4 57 3" xfId="4806"/>
    <cellStyle name="20% - akcent 4 58" xfId="1000"/>
    <cellStyle name="20% - akcent 4 58 2" xfId="1001"/>
    <cellStyle name="20% - akcent 4 58 2 2" xfId="4809"/>
    <cellStyle name="20% - akcent 4 58 3" xfId="4808"/>
    <cellStyle name="20% - akcent 4 59" xfId="1002"/>
    <cellStyle name="20% - akcent 4 59 2" xfId="1003"/>
    <cellStyle name="20% - akcent 4 59 2 2" xfId="4811"/>
    <cellStyle name="20% - akcent 4 59 3" xfId="4810"/>
    <cellStyle name="20% - akcent 4 6" xfId="1004"/>
    <cellStyle name="20% - akcent 4 6 2" xfId="1005"/>
    <cellStyle name="20% - akcent 4 6 2 2" xfId="4813"/>
    <cellStyle name="20% - akcent 4 6 3" xfId="4812"/>
    <cellStyle name="20% - akcent 4 60" xfId="1006"/>
    <cellStyle name="20% - akcent 4 60 2" xfId="4814"/>
    <cellStyle name="20% - akcent 4 61" xfId="1007"/>
    <cellStyle name="20% - akcent 4 61 2" xfId="4815"/>
    <cellStyle name="20% - akcent 4 62" xfId="1008"/>
    <cellStyle name="20% - akcent 4 62 2" xfId="4816"/>
    <cellStyle name="20% - akcent 4 63" xfId="1009"/>
    <cellStyle name="20% - akcent 4 63 2" xfId="4817"/>
    <cellStyle name="20% - akcent 4 64" xfId="1010"/>
    <cellStyle name="20% - akcent 4 64 2" xfId="4818"/>
    <cellStyle name="20% - akcent 4 65" xfId="1011"/>
    <cellStyle name="20% - akcent 4 65 2" xfId="4819"/>
    <cellStyle name="20% - akcent 4 66" xfId="1012"/>
    <cellStyle name="20% - akcent 4 66 2" xfId="4820"/>
    <cellStyle name="20% - akcent 4 67" xfId="1013"/>
    <cellStyle name="20% - akcent 4 67 2" xfId="4821"/>
    <cellStyle name="20% - akcent 4 68" xfId="1014"/>
    <cellStyle name="20% - akcent 4 68 2" xfId="4822"/>
    <cellStyle name="20% - akcent 4 69" xfId="1015"/>
    <cellStyle name="20% - akcent 4 69 2" xfId="4823"/>
    <cellStyle name="20% - akcent 4 7" xfId="1016"/>
    <cellStyle name="20% - akcent 4 7 2" xfId="1017"/>
    <cellStyle name="20% - akcent 4 7 2 2" xfId="4825"/>
    <cellStyle name="20% - akcent 4 7 3" xfId="4824"/>
    <cellStyle name="20% - akcent 4 70" xfId="1018"/>
    <cellStyle name="20% - akcent 4 70 2" xfId="4826"/>
    <cellStyle name="20% - akcent 4 71" xfId="1019"/>
    <cellStyle name="20% - akcent 4 71 2" xfId="4827"/>
    <cellStyle name="20% - akcent 4 72" xfId="1020"/>
    <cellStyle name="20% - akcent 4 72 2" xfId="4828"/>
    <cellStyle name="20% - akcent 4 73" xfId="1021"/>
    <cellStyle name="20% - akcent 4 73 2" xfId="4829"/>
    <cellStyle name="20% - akcent 4 74" xfId="1022"/>
    <cellStyle name="20% - akcent 4 74 2" xfId="4830"/>
    <cellStyle name="20% - akcent 4 75" xfId="1023"/>
    <cellStyle name="20% - akcent 4 75 2" xfId="4831"/>
    <cellStyle name="20% - akcent 4 76" xfId="1024"/>
    <cellStyle name="20% - akcent 4 76 2" xfId="4832"/>
    <cellStyle name="20% - akcent 4 77" xfId="1025"/>
    <cellStyle name="20% - akcent 4 77 2" xfId="4833"/>
    <cellStyle name="20% - akcent 4 78" xfId="1026"/>
    <cellStyle name="20% - akcent 4 78 2" xfId="4834"/>
    <cellStyle name="20% - akcent 4 79" xfId="1027"/>
    <cellStyle name="20% - akcent 4 79 2" xfId="4835"/>
    <cellStyle name="20% - akcent 4 8" xfId="1028"/>
    <cellStyle name="20% - akcent 4 8 2" xfId="1029"/>
    <cellStyle name="20% - akcent 4 8 2 2" xfId="4837"/>
    <cellStyle name="20% - akcent 4 8 3" xfId="4836"/>
    <cellStyle name="20% - akcent 4 80" xfId="1030"/>
    <cellStyle name="20% - akcent 4 80 2" xfId="4838"/>
    <cellStyle name="20% - akcent 4 81" xfId="1031"/>
    <cellStyle name="20% - akcent 4 81 2" xfId="4839"/>
    <cellStyle name="20% - akcent 4 82" xfId="1032"/>
    <cellStyle name="20% - akcent 4 82 2" xfId="4840"/>
    <cellStyle name="20% - akcent 4 83" xfId="1033"/>
    <cellStyle name="20% - akcent 4 83 2" xfId="4841"/>
    <cellStyle name="20% - akcent 4 84" xfId="1034"/>
    <cellStyle name="20% - akcent 4 84 2" xfId="4842"/>
    <cellStyle name="20% - akcent 4 85" xfId="1035"/>
    <cellStyle name="20% - akcent 4 85 2" xfId="4843"/>
    <cellStyle name="20% - akcent 4 86" xfId="1036"/>
    <cellStyle name="20% - akcent 4 86 2" xfId="4844"/>
    <cellStyle name="20% - akcent 4 87" xfId="1037"/>
    <cellStyle name="20% - akcent 4 87 2" xfId="4845"/>
    <cellStyle name="20% - akcent 4 88" xfId="1038"/>
    <cellStyle name="20% - akcent 4 88 2" xfId="4846"/>
    <cellStyle name="20% - akcent 4 89" xfId="1039"/>
    <cellStyle name="20% - akcent 4 89 2" xfId="4847"/>
    <cellStyle name="20% - akcent 4 9" xfId="1040"/>
    <cellStyle name="20% - akcent 4 9 2" xfId="1041"/>
    <cellStyle name="20% - akcent 4 9 2 2" xfId="4849"/>
    <cellStyle name="20% - akcent 4 9 3" xfId="4848"/>
    <cellStyle name="20% - akcent 4 90" xfId="1042"/>
    <cellStyle name="20% - akcent 4 90 2" xfId="4850"/>
    <cellStyle name="20% - akcent 4 91" xfId="1043"/>
    <cellStyle name="20% - akcent 4 91 2" xfId="4851"/>
    <cellStyle name="20% - akcent 4 92" xfId="1044"/>
    <cellStyle name="20% - akcent 4 92 2" xfId="4852"/>
    <cellStyle name="20% - akcent 4 93" xfId="1045"/>
    <cellStyle name="20% - akcent 4 93 2" xfId="4853"/>
    <cellStyle name="20% - akcent 4 94" xfId="1046"/>
    <cellStyle name="20% - akcent 4 94 2" xfId="4854"/>
    <cellStyle name="20% - akcent 4 95" xfId="1047"/>
    <cellStyle name="20% - akcent 4 95 2" xfId="4855"/>
    <cellStyle name="20% - akcent 4 96" xfId="1048"/>
    <cellStyle name="20% - akcent 4 96 2" xfId="4856"/>
    <cellStyle name="20% - akcent 4 97" xfId="1049"/>
    <cellStyle name="20% - akcent 4 97 2" xfId="4857"/>
    <cellStyle name="20% - akcent 4 98" xfId="1050"/>
    <cellStyle name="20% - akcent 4 98 2" xfId="4858"/>
    <cellStyle name="20% - akcent 4 99" xfId="1051"/>
    <cellStyle name="20% - akcent 4 99 2" xfId="4859"/>
    <cellStyle name="20% - akcent 5" xfId="40" builtinId="46" customBuiltin="1"/>
    <cellStyle name="20% - akcent 5 10" xfId="1052"/>
    <cellStyle name="20% - akcent 5 10 2" xfId="1053"/>
    <cellStyle name="20% - akcent 5 10 2 2" xfId="4861"/>
    <cellStyle name="20% - akcent 5 10 3" xfId="4860"/>
    <cellStyle name="20% - akcent 5 100" xfId="1054"/>
    <cellStyle name="20% - akcent 5 100 2" xfId="4862"/>
    <cellStyle name="20% - akcent 5 101" xfId="1055"/>
    <cellStyle name="20% - akcent 5 101 2" xfId="4863"/>
    <cellStyle name="20% - akcent 5 102" xfId="1056"/>
    <cellStyle name="20% - akcent 5 102 2" xfId="4864"/>
    <cellStyle name="20% - akcent 5 103" xfId="1057"/>
    <cellStyle name="20% - akcent 5 103 2" xfId="4865"/>
    <cellStyle name="20% - akcent 5 104" xfId="1058"/>
    <cellStyle name="20% - akcent 5 104 2" xfId="4866"/>
    <cellStyle name="20% - akcent 5 105" xfId="1059"/>
    <cellStyle name="20% - akcent 5 105 2" xfId="4867"/>
    <cellStyle name="20% - akcent 5 106" xfId="1060"/>
    <cellStyle name="20% - akcent 5 106 2" xfId="4868"/>
    <cellStyle name="20% - akcent 5 107" xfId="1061"/>
    <cellStyle name="20% - akcent 5 107 2" xfId="4869"/>
    <cellStyle name="20% - akcent 5 108" xfId="1062"/>
    <cellStyle name="20% - akcent 5 108 2" xfId="4870"/>
    <cellStyle name="20% - akcent 5 109" xfId="1063"/>
    <cellStyle name="20% - akcent 5 109 2" xfId="4871"/>
    <cellStyle name="20% - akcent 5 11" xfId="1064"/>
    <cellStyle name="20% - akcent 5 11 2" xfId="1065"/>
    <cellStyle name="20% - akcent 5 11 2 2" xfId="4873"/>
    <cellStyle name="20% - akcent 5 11 3" xfId="4872"/>
    <cellStyle name="20% - akcent 5 110" xfId="1066"/>
    <cellStyle name="20% - akcent 5 110 2" xfId="4874"/>
    <cellStyle name="20% - akcent 5 111" xfId="1067"/>
    <cellStyle name="20% - akcent 5 111 2" xfId="4875"/>
    <cellStyle name="20% - akcent 5 112" xfId="1068"/>
    <cellStyle name="20% - akcent 5 112 2" xfId="4876"/>
    <cellStyle name="20% - akcent 5 113" xfId="1069"/>
    <cellStyle name="20% - akcent 5 113 2" xfId="4877"/>
    <cellStyle name="20% - akcent 5 114" xfId="1070"/>
    <cellStyle name="20% - akcent 5 114 2" xfId="4878"/>
    <cellStyle name="20% - akcent 5 115" xfId="1071"/>
    <cellStyle name="20% - akcent 5 115 2" xfId="4879"/>
    <cellStyle name="20% - akcent 5 116" xfId="1072"/>
    <cellStyle name="20% - akcent 5 116 2" xfId="4880"/>
    <cellStyle name="20% - akcent 5 117" xfId="1073"/>
    <cellStyle name="20% - akcent 5 117 2" xfId="4881"/>
    <cellStyle name="20% - akcent 5 118" xfId="1074"/>
    <cellStyle name="20% - akcent 5 118 2" xfId="4882"/>
    <cellStyle name="20% - akcent 5 119" xfId="1075"/>
    <cellStyle name="20% - akcent 5 119 2" xfId="4883"/>
    <cellStyle name="20% - akcent 5 12" xfId="1076"/>
    <cellStyle name="20% - akcent 5 12 2" xfId="1077"/>
    <cellStyle name="20% - akcent 5 12 2 2" xfId="4885"/>
    <cellStyle name="20% - akcent 5 12 3" xfId="4884"/>
    <cellStyle name="20% - akcent 5 120" xfId="1078"/>
    <cellStyle name="20% - akcent 5 120 2" xfId="4886"/>
    <cellStyle name="20% - akcent 5 121" xfId="1079"/>
    <cellStyle name="20% - akcent 5 121 2" xfId="4887"/>
    <cellStyle name="20% - akcent 5 122" xfId="1080"/>
    <cellStyle name="20% - akcent 5 122 2" xfId="4888"/>
    <cellStyle name="20% - akcent 5 123" xfId="1081"/>
    <cellStyle name="20% - akcent 5 123 2" xfId="4889"/>
    <cellStyle name="20% - akcent 5 124" xfId="1082"/>
    <cellStyle name="20% - akcent 5 124 2" xfId="4890"/>
    <cellStyle name="20% - akcent 5 125" xfId="1083"/>
    <cellStyle name="20% - akcent 5 125 2" xfId="4891"/>
    <cellStyle name="20% - akcent 5 126" xfId="1084"/>
    <cellStyle name="20% - akcent 5 126 2" xfId="4892"/>
    <cellStyle name="20% - akcent 5 127" xfId="1085"/>
    <cellStyle name="20% - akcent 5 127 2" xfId="4893"/>
    <cellStyle name="20% - akcent 5 128" xfId="1086"/>
    <cellStyle name="20% - akcent 5 128 2" xfId="4894"/>
    <cellStyle name="20% - akcent 5 129" xfId="1087"/>
    <cellStyle name="20% - akcent 5 129 2" xfId="4895"/>
    <cellStyle name="20% - akcent 5 13" xfId="1088"/>
    <cellStyle name="20% - akcent 5 13 2" xfId="1089"/>
    <cellStyle name="20% - akcent 5 13 2 2" xfId="4897"/>
    <cellStyle name="20% - akcent 5 13 3" xfId="4896"/>
    <cellStyle name="20% - akcent 5 130" xfId="1090"/>
    <cellStyle name="20% - akcent 5 130 2" xfId="4898"/>
    <cellStyle name="20% - akcent 5 131" xfId="1091"/>
    <cellStyle name="20% - akcent 5 131 2" xfId="4899"/>
    <cellStyle name="20% - akcent 5 132" xfId="1092"/>
    <cellStyle name="20% - akcent 5 132 2" xfId="4900"/>
    <cellStyle name="20% - akcent 5 133" xfId="1093"/>
    <cellStyle name="20% - akcent 5 133 2" xfId="4901"/>
    <cellStyle name="20% - akcent 5 134" xfId="1094"/>
    <cellStyle name="20% - akcent 5 134 2" xfId="4902"/>
    <cellStyle name="20% - akcent 5 135" xfId="1095"/>
    <cellStyle name="20% - akcent 5 135 2" xfId="4903"/>
    <cellStyle name="20% - akcent 5 136" xfId="1096"/>
    <cellStyle name="20% - akcent 5 136 2" xfId="4904"/>
    <cellStyle name="20% - akcent 5 137" xfId="1097"/>
    <cellStyle name="20% - akcent 5 137 2" xfId="4905"/>
    <cellStyle name="20% - akcent 5 138" xfId="1098"/>
    <cellStyle name="20% - akcent 5 138 2" xfId="4906"/>
    <cellStyle name="20% - akcent 5 139" xfId="1099"/>
    <cellStyle name="20% - akcent 5 139 2" xfId="4907"/>
    <cellStyle name="20% - akcent 5 14" xfId="1100"/>
    <cellStyle name="20% - akcent 5 14 2" xfId="1101"/>
    <cellStyle name="20% - akcent 5 14 2 2" xfId="4909"/>
    <cellStyle name="20% - akcent 5 14 3" xfId="4908"/>
    <cellStyle name="20% - akcent 5 140" xfId="1102"/>
    <cellStyle name="20% - akcent 5 140 2" xfId="4910"/>
    <cellStyle name="20% - akcent 5 141" xfId="1103"/>
    <cellStyle name="20% - akcent 5 141 2" xfId="4911"/>
    <cellStyle name="20% - akcent 5 142" xfId="1104"/>
    <cellStyle name="20% - akcent 5 142 2" xfId="4912"/>
    <cellStyle name="20% - akcent 5 143" xfId="1105"/>
    <cellStyle name="20% - akcent 5 143 2" xfId="4913"/>
    <cellStyle name="20% - akcent 5 144" xfId="1106"/>
    <cellStyle name="20% - akcent 5 144 2" xfId="4914"/>
    <cellStyle name="20% - akcent 5 145" xfId="1107"/>
    <cellStyle name="20% - akcent 5 145 2" xfId="4915"/>
    <cellStyle name="20% - akcent 5 146" xfId="1108"/>
    <cellStyle name="20% - akcent 5 146 2" xfId="4916"/>
    <cellStyle name="20% - akcent 5 147" xfId="1109"/>
    <cellStyle name="20% - akcent 5 147 2" xfId="4917"/>
    <cellStyle name="20% - akcent 5 148" xfId="1110"/>
    <cellStyle name="20% - akcent 5 148 2" xfId="4918"/>
    <cellStyle name="20% - akcent 5 149" xfId="1111"/>
    <cellStyle name="20% - akcent 5 149 2" xfId="4919"/>
    <cellStyle name="20% - akcent 5 15" xfId="1112"/>
    <cellStyle name="20% - akcent 5 15 2" xfId="1113"/>
    <cellStyle name="20% - akcent 5 15 2 2" xfId="4921"/>
    <cellStyle name="20% - akcent 5 15 3" xfId="4920"/>
    <cellStyle name="20% - akcent 5 150" xfId="1114"/>
    <cellStyle name="20% - akcent 5 150 2" xfId="4922"/>
    <cellStyle name="20% - akcent 5 151" xfId="1115"/>
    <cellStyle name="20% - akcent 5 151 2" xfId="4923"/>
    <cellStyle name="20% - akcent 5 152" xfId="1116"/>
    <cellStyle name="20% - akcent 5 152 2" xfId="4924"/>
    <cellStyle name="20% - akcent 5 153" xfId="1117"/>
    <cellStyle name="20% - akcent 5 153 2" xfId="4925"/>
    <cellStyle name="20% - akcent 5 154" xfId="1118"/>
    <cellStyle name="20% - akcent 5 154 2" xfId="4926"/>
    <cellStyle name="20% - akcent 5 155" xfId="1119"/>
    <cellStyle name="20% - akcent 5 155 2" xfId="4927"/>
    <cellStyle name="20% - akcent 5 156" xfId="1120"/>
    <cellStyle name="20% - akcent 5 156 2" xfId="4928"/>
    <cellStyle name="20% - akcent 5 157" xfId="1121"/>
    <cellStyle name="20% - akcent 5 157 2" xfId="4929"/>
    <cellStyle name="20% - akcent 5 158" xfId="1122"/>
    <cellStyle name="20% - akcent 5 158 2" xfId="4930"/>
    <cellStyle name="20% - akcent 5 159" xfId="1123"/>
    <cellStyle name="20% - akcent 5 159 2" xfId="4931"/>
    <cellStyle name="20% - akcent 5 16" xfId="1124"/>
    <cellStyle name="20% - akcent 5 16 2" xfId="1125"/>
    <cellStyle name="20% - akcent 5 16 2 2" xfId="4933"/>
    <cellStyle name="20% - akcent 5 16 3" xfId="4932"/>
    <cellStyle name="20% - akcent 5 160" xfId="1126"/>
    <cellStyle name="20% - akcent 5 160 2" xfId="4934"/>
    <cellStyle name="20% - akcent 5 161" xfId="1127"/>
    <cellStyle name="20% - akcent 5 161 2" xfId="4935"/>
    <cellStyle name="20% - akcent 5 162" xfId="1128"/>
    <cellStyle name="20% - akcent 5 162 2" xfId="4936"/>
    <cellStyle name="20% - akcent 5 163" xfId="1129"/>
    <cellStyle name="20% - akcent 5 163 2" xfId="4937"/>
    <cellStyle name="20% - akcent 5 164" xfId="1130"/>
    <cellStyle name="20% - akcent 5 164 2" xfId="4938"/>
    <cellStyle name="20% - akcent 5 165" xfId="1131"/>
    <cellStyle name="20% - akcent 5 165 2" xfId="4939"/>
    <cellStyle name="20% - akcent 5 166" xfId="1132"/>
    <cellStyle name="20% - akcent 5 166 2" xfId="4940"/>
    <cellStyle name="20% - akcent 5 167" xfId="1133"/>
    <cellStyle name="20% - akcent 5 167 2" xfId="4941"/>
    <cellStyle name="20% - akcent 5 168" xfId="1134"/>
    <cellStyle name="20% - akcent 5 168 2" xfId="4942"/>
    <cellStyle name="20% - akcent 5 169" xfId="1135"/>
    <cellStyle name="20% - akcent 5 169 2" xfId="4943"/>
    <cellStyle name="20% - akcent 5 17" xfId="1136"/>
    <cellStyle name="20% - akcent 5 17 2" xfId="1137"/>
    <cellStyle name="20% - akcent 5 17 2 2" xfId="4945"/>
    <cellStyle name="20% - akcent 5 17 3" xfId="4944"/>
    <cellStyle name="20% - akcent 5 170" xfId="1138"/>
    <cellStyle name="20% - akcent 5 170 2" xfId="4946"/>
    <cellStyle name="20% - akcent 5 171" xfId="1139"/>
    <cellStyle name="20% - akcent 5 171 2" xfId="4947"/>
    <cellStyle name="20% - akcent 5 172" xfId="1140"/>
    <cellStyle name="20% - akcent 5 172 2" xfId="4948"/>
    <cellStyle name="20% - akcent 5 173" xfId="1141"/>
    <cellStyle name="20% - akcent 5 173 2" xfId="4949"/>
    <cellStyle name="20% - akcent 5 174" xfId="1142"/>
    <cellStyle name="20% - akcent 5 174 2" xfId="4950"/>
    <cellStyle name="20% - akcent 5 175" xfId="1143"/>
    <cellStyle name="20% - akcent 5 175 2" xfId="4951"/>
    <cellStyle name="20% - akcent 5 176" xfId="1144"/>
    <cellStyle name="20% - akcent 5 176 2" xfId="4952"/>
    <cellStyle name="20% - akcent 5 177" xfId="1145"/>
    <cellStyle name="20% - akcent 5 177 2" xfId="4953"/>
    <cellStyle name="20% - akcent 5 178" xfId="1146"/>
    <cellStyle name="20% - akcent 5 178 2" xfId="4954"/>
    <cellStyle name="20% - akcent 5 179" xfId="1147"/>
    <cellStyle name="20% - akcent 5 179 2" xfId="4955"/>
    <cellStyle name="20% - akcent 5 18" xfId="1148"/>
    <cellStyle name="20% - akcent 5 18 2" xfId="1149"/>
    <cellStyle name="20% - akcent 5 18 2 2" xfId="4957"/>
    <cellStyle name="20% - akcent 5 18 3" xfId="4956"/>
    <cellStyle name="20% - akcent 5 180" xfId="1150"/>
    <cellStyle name="20% - akcent 5 180 2" xfId="4958"/>
    <cellStyle name="20% - akcent 5 181" xfId="1151"/>
    <cellStyle name="20% - akcent 5 181 2" xfId="4959"/>
    <cellStyle name="20% - akcent 5 182" xfId="1152"/>
    <cellStyle name="20% - akcent 5 182 2" xfId="4960"/>
    <cellStyle name="20% - akcent 5 183" xfId="1153"/>
    <cellStyle name="20% - akcent 5 183 2" xfId="4961"/>
    <cellStyle name="20% - akcent 5 184" xfId="1154"/>
    <cellStyle name="20% - akcent 5 184 2" xfId="4962"/>
    <cellStyle name="20% - akcent 5 185" xfId="1155"/>
    <cellStyle name="20% - akcent 5 185 2" xfId="4963"/>
    <cellStyle name="20% - akcent 5 186" xfId="1156"/>
    <cellStyle name="20% - akcent 5 186 2" xfId="4964"/>
    <cellStyle name="20% - akcent 5 187" xfId="1157"/>
    <cellStyle name="20% - akcent 5 187 2" xfId="4965"/>
    <cellStyle name="20% - akcent 5 188" xfId="1158"/>
    <cellStyle name="20% - akcent 5 188 2" xfId="4966"/>
    <cellStyle name="20% - akcent 5 189" xfId="1159"/>
    <cellStyle name="20% - akcent 5 189 2" xfId="4967"/>
    <cellStyle name="20% - akcent 5 19" xfId="1160"/>
    <cellStyle name="20% - akcent 5 19 2" xfId="1161"/>
    <cellStyle name="20% - akcent 5 19 2 2" xfId="4969"/>
    <cellStyle name="20% - akcent 5 19 3" xfId="4968"/>
    <cellStyle name="20% - akcent 5 190" xfId="1162"/>
    <cellStyle name="20% - akcent 5 190 2" xfId="4970"/>
    <cellStyle name="20% - akcent 5 191" xfId="1163"/>
    <cellStyle name="20% - akcent 5 191 2" xfId="4971"/>
    <cellStyle name="20% - akcent 5 192" xfId="1164"/>
    <cellStyle name="20% - akcent 5 192 2" xfId="4972"/>
    <cellStyle name="20% - akcent 5 193" xfId="1165"/>
    <cellStyle name="20% - akcent 5 193 2" xfId="4973"/>
    <cellStyle name="20% - akcent 5 194" xfId="1166"/>
    <cellStyle name="20% - akcent 5 194 2" xfId="4974"/>
    <cellStyle name="20% - akcent 5 195" xfId="3847"/>
    <cellStyle name="20% - akcent 5 196" xfId="7123"/>
    <cellStyle name="20% - akcent 5 2" xfId="1167"/>
    <cellStyle name="20% - akcent 5 2 2" xfId="1168"/>
    <cellStyle name="20% - akcent 5 2 2 2" xfId="4976"/>
    <cellStyle name="20% - akcent 5 2 3" xfId="4975"/>
    <cellStyle name="20% - akcent 5 20" xfId="1169"/>
    <cellStyle name="20% - akcent 5 20 2" xfId="1170"/>
    <cellStyle name="20% - akcent 5 20 2 2" xfId="4978"/>
    <cellStyle name="20% - akcent 5 20 3" xfId="4977"/>
    <cellStyle name="20% - akcent 5 21" xfId="1171"/>
    <cellStyle name="20% - akcent 5 21 2" xfId="1172"/>
    <cellStyle name="20% - akcent 5 21 2 2" xfId="4980"/>
    <cellStyle name="20% - akcent 5 21 3" xfId="4979"/>
    <cellStyle name="20% - akcent 5 22" xfId="1173"/>
    <cellStyle name="20% - akcent 5 22 2" xfId="1174"/>
    <cellStyle name="20% - akcent 5 22 2 2" xfId="4982"/>
    <cellStyle name="20% - akcent 5 22 3" xfId="4981"/>
    <cellStyle name="20% - akcent 5 23" xfId="1175"/>
    <cellStyle name="20% - akcent 5 23 2" xfId="1176"/>
    <cellStyle name="20% - akcent 5 23 2 2" xfId="4984"/>
    <cellStyle name="20% - akcent 5 23 3" xfId="4983"/>
    <cellStyle name="20% - akcent 5 24" xfId="1177"/>
    <cellStyle name="20% - akcent 5 24 2" xfId="1178"/>
    <cellStyle name="20% - akcent 5 24 2 2" xfId="4986"/>
    <cellStyle name="20% - akcent 5 24 3" xfId="4985"/>
    <cellStyle name="20% - akcent 5 25" xfId="1179"/>
    <cellStyle name="20% - akcent 5 25 2" xfId="1180"/>
    <cellStyle name="20% - akcent 5 25 2 2" xfId="4988"/>
    <cellStyle name="20% - akcent 5 25 3" xfId="4987"/>
    <cellStyle name="20% - akcent 5 26" xfId="1181"/>
    <cellStyle name="20% - akcent 5 26 2" xfId="1182"/>
    <cellStyle name="20% - akcent 5 26 2 2" xfId="4990"/>
    <cellStyle name="20% - akcent 5 26 3" xfId="4989"/>
    <cellStyle name="20% - akcent 5 27" xfId="1183"/>
    <cellStyle name="20% - akcent 5 27 2" xfId="1184"/>
    <cellStyle name="20% - akcent 5 27 2 2" xfId="4992"/>
    <cellStyle name="20% - akcent 5 27 3" xfId="4991"/>
    <cellStyle name="20% - akcent 5 28" xfId="1185"/>
    <cellStyle name="20% - akcent 5 28 2" xfId="1186"/>
    <cellStyle name="20% - akcent 5 28 2 2" xfId="4994"/>
    <cellStyle name="20% - akcent 5 28 3" xfId="4993"/>
    <cellStyle name="20% - akcent 5 29" xfId="1187"/>
    <cellStyle name="20% - akcent 5 29 2" xfId="1188"/>
    <cellStyle name="20% - akcent 5 29 2 2" xfId="4996"/>
    <cellStyle name="20% - akcent 5 29 3" xfId="4995"/>
    <cellStyle name="20% - akcent 5 3" xfId="1189"/>
    <cellStyle name="20% - akcent 5 3 2" xfId="1190"/>
    <cellStyle name="20% - akcent 5 3 2 2" xfId="4998"/>
    <cellStyle name="20% - akcent 5 3 3" xfId="4997"/>
    <cellStyle name="20% - akcent 5 30" xfId="1191"/>
    <cellStyle name="20% - akcent 5 30 2" xfId="1192"/>
    <cellStyle name="20% - akcent 5 30 2 2" xfId="5000"/>
    <cellStyle name="20% - akcent 5 30 3" xfId="4999"/>
    <cellStyle name="20% - akcent 5 31" xfId="1193"/>
    <cellStyle name="20% - akcent 5 31 2" xfId="1194"/>
    <cellStyle name="20% - akcent 5 31 2 2" xfId="5002"/>
    <cellStyle name="20% - akcent 5 31 3" xfId="5001"/>
    <cellStyle name="20% - akcent 5 32" xfId="1195"/>
    <cellStyle name="20% - akcent 5 32 2" xfId="1196"/>
    <cellStyle name="20% - akcent 5 32 2 2" xfId="5004"/>
    <cellStyle name="20% - akcent 5 32 3" xfId="5003"/>
    <cellStyle name="20% - akcent 5 33" xfId="1197"/>
    <cellStyle name="20% - akcent 5 33 2" xfId="1198"/>
    <cellStyle name="20% - akcent 5 33 2 2" xfId="5006"/>
    <cellStyle name="20% - akcent 5 33 3" xfId="5005"/>
    <cellStyle name="20% - akcent 5 34" xfId="1199"/>
    <cellStyle name="20% - akcent 5 34 2" xfId="1200"/>
    <cellStyle name="20% - akcent 5 34 2 2" xfId="5008"/>
    <cellStyle name="20% - akcent 5 34 3" xfId="5007"/>
    <cellStyle name="20% - akcent 5 35" xfId="1201"/>
    <cellStyle name="20% - akcent 5 35 2" xfId="1202"/>
    <cellStyle name="20% - akcent 5 35 2 2" xfId="5010"/>
    <cellStyle name="20% - akcent 5 35 3" xfId="5009"/>
    <cellStyle name="20% - akcent 5 36" xfId="1203"/>
    <cellStyle name="20% - akcent 5 36 2" xfId="1204"/>
    <cellStyle name="20% - akcent 5 36 2 2" xfId="5012"/>
    <cellStyle name="20% - akcent 5 36 3" xfId="5011"/>
    <cellStyle name="20% - akcent 5 37" xfId="1205"/>
    <cellStyle name="20% - akcent 5 37 2" xfId="1206"/>
    <cellStyle name="20% - akcent 5 37 2 2" xfId="5014"/>
    <cellStyle name="20% - akcent 5 37 3" xfId="5013"/>
    <cellStyle name="20% - akcent 5 38" xfId="1207"/>
    <cellStyle name="20% - akcent 5 38 2" xfId="1208"/>
    <cellStyle name="20% - akcent 5 38 2 2" xfId="5016"/>
    <cellStyle name="20% - akcent 5 38 3" xfId="5015"/>
    <cellStyle name="20% - akcent 5 39" xfId="1209"/>
    <cellStyle name="20% - akcent 5 39 2" xfId="1210"/>
    <cellStyle name="20% - akcent 5 39 2 2" xfId="5018"/>
    <cellStyle name="20% - akcent 5 39 3" xfId="5017"/>
    <cellStyle name="20% - akcent 5 4" xfId="1211"/>
    <cellStyle name="20% - akcent 5 4 2" xfId="1212"/>
    <cellStyle name="20% - akcent 5 4 2 2" xfId="5020"/>
    <cellStyle name="20% - akcent 5 4 3" xfId="5019"/>
    <cellStyle name="20% - akcent 5 40" xfId="1213"/>
    <cellStyle name="20% - akcent 5 40 2" xfId="1214"/>
    <cellStyle name="20% - akcent 5 40 2 2" xfId="5022"/>
    <cellStyle name="20% - akcent 5 40 3" xfId="5021"/>
    <cellStyle name="20% - akcent 5 41" xfId="1215"/>
    <cellStyle name="20% - akcent 5 41 2" xfId="1216"/>
    <cellStyle name="20% - akcent 5 41 2 2" xfId="5024"/>
    <cellStyle name="20% - akcent 5 41 3" xfId="5023"/>
    <cellStyle name="20% - akcent 5 42" xfId="1217"/>
    <cellStyle name="20% - akcent 5 42 2" xfId="1218"/>
    <cellStyle name="20% - akcent 5 42 2 2" xfId="5026"/>
    <cellStyle name="20% - akcent 5 42 3" xfId="5025"/>
    <cellStyle name="20% - akcent 5 43" xfId="1219"/>
    <cellStyle name="20% - akcent 5 43 2" xfId="1220"/>
    <cellStyle name="20% - akcent 5 43 2 2" xfId="5028"/>
    <cellStyle name="20% - akcent 5 43 3" xfId="5027"/>
    <cellStyle name="20% - akcent 5 44" xfId="1221"/>
    <cellStyle name="20% - akcent 5 44 2" xfId="1222"/>
    <cellStyle name="20% - akcent 5 44 2 2" xfId="5030"/>
    <cellStyle name="20% - akcent 5 44 3" xfId="5029"/>
    <cellStyle name="20% - akcent 5 45" xfId="1223"/>
    <cellStyle name="20% - akcent 5 45 2" xfId="1224"/>
    <cellStyle name="20% - akcent 5 45 2 2" xfId="5032"/>
    <cellStyle name="20% - akcent 5 45 3" xfId="5031"/>
    <cellStyle name="20% - akcent 5 46" xfId="1225"/>
    <cellStyle name="20% - akcent 5 46 2" xfId="1226"/>
    <cellStyle name="20% - akcent 5 46 2 2" xfId="5034"/>
    <cellStyle name="20% - akcent 5 46 3" xfId="5033"/>
    <cellStyle name="20% - akcent 5 47" xfId="1227"/>
    <cellStyle name="20% - akcent 5 47 2" xfId="1228"/>
    <cellStyle name="20% - akcent 5 47 2 2" xfId="5036"/>
    <cellStyle name="20% - akcent 5 47 3" xfId="5035"/>
    <cellStyle name="20% - akcent 5 48" xfId="1229"/>
    <cellStyle name="20% - akcent 5 48 2" xfId="1230"/>
    <cellStyle name="20% - akcent 5 48 2 2" xfId="5038"/>
    <cellStyle name="20% - akcent 5 48 3" xfId="5037"/>
    <cellStyle name="20% - akcent 5 49" xfId="1231"/>
    <cellStyle name="20% - akcent 5 49 2" xfId="1232"/>
    <cellStyle name="20% - akcent 5 49 2 2" xfId="5040"/>
    <cellStyle name="20% - akcent 5 49 3" xfId="5039"/>
    <cellStyle name="20% - akcent 5 5" xfId="1233"/>
    <cellStyle name="20% - akcent 5 5 2" xfId="1234"/>
    <cellStyle name="20% - akcent 5 5 2 2" xfId="5042"/>
    <cellStyle name="20% - akcent 5 5 3" xfId="5041"/>
    <cellStyle name="20% - akcent 5 50" xfId="1235"/>
    <cellStyle name="20% - akcent 5 50 2" xfId="1236"/>
    <cellStyle name="20% - akcent 5 50 2 2" xfId="5044"/>
    <cellStyle name="20% - akcent 5 50 3" xfId="5043"/>
    <cellStyle name="20% - akcent 5 51" xfId="1237"/>
    <cellStyle name="20% - akcent 5 51 2" xfId="1238"/>
    <cellStyle name="20% - akcent 5 51 2 2" xfId="5046"/>
    <cellStyle name="20% - akcent 5 51 3" xfId="5045"/>
    <cellStyle name="20% - akcent 5 52" xfId="1239"/>
    <cellStyle name="20% - akcent 5 52 2" xfId="1240"/>
    <cellStyle name="20% - akcent 5 52 2 2" xfId="5048"/>
    <cellStyle name="20% - akcent 5 52 3" xfId="5047"/>
    <cellStyle name="20% - akcent 5 53" xfId="1241"/>
    <cellStyle name="20% - akcent 5 53 2" xfId="1242"/>
    <cellStyle name="20% - akcent 5 53 2 2" xfId="5050"/>
    <cellStyle name="20% - akcent 5 53 3" xfId="5049"/>
    <cellStyle name="20% - akcent 5 54" xfId="1243"/>
    <cellStyle name="20% - akcent 5 54 2" xfId="1244"/>
    <cellStyle name="20% - akcent 5 54 2 2" xfId="5052"/>
    <cellStyle name="20% - akcent 5 54 3" xfId="5051"/>
    <cellStyle name="20% - akcent 5 55" xfId="1245"/>
    <cellStyle name="20% - akcent 5 55 2" xfId="1246"/>
    <cellStyle name="20% - akcent 5 55 2 2" xfId="5054"/>
    <cellStyle name="20% - akcent 5 55 3" xfId="5053"/>
    <cellStyle name="20% - akcent 5 56" xfId="1247"/>
    <cellStyle name="20% - akcent 5 56 2" xfId="1248"/>
    <cellStyle name="20% - akcent 5 56 2 2" xfId="5056"/>
    <cellStyle name="20% - akcent 5 56 3" xfId="5055"/>
    <cellStyle name="20% - akcent 5 57" xfId="1249"/>
    <cellStyle name="20% - akcent 5 57 2" xfId="1250"/>
    <cellStyle name="20% - akcent 5 57 2 2" xfId="5058"/>
    <cellStyle name="20% - akcent 5 57 3" xfId="5057"/>
    <cellStyle name="20% - akcent 5 58" xfId="1251"/>
    <cellStyle name="20% - akcent 5 58 2" xfId="1252"/>
    <cellStyle name="20% - akcent 5 58 2 2" xfId="5060"/>
    <cellStyle name="20% - akcent 5 58 3" xfId="5059"/>
    <cellStyle name="20% - akcent 5 59" xfId="1253"/>
    <cellStyle name="20% - akcent 5 59 2" xfId="1254"/>
    <cellStyle name="20% - akcent 5 59 2 2" xfId="5062"/>
    <cellStyle name="20% - akcent 5 59 3" xfId="5061"/>
    <cellStyle name="20% - akcent 5 6" xfId="1255"/>
    <cellStyle name="20% - akcent 5 6 2" xfId="1256"/>
    <cellStyle name="20% - akcent 5 6 2 2" xfId="5064"/>
    <cellStyle name="20% - akcent 5 6 3" xfId="5063"/>
    <cellStyle name="20% - akcent 5 60" xfId="1257"/>
    <cellStyle name="20% - akcent 5 60 2" xfId="5065"/>
    <cellStyle name="20% - akcent 5 61" xfId="1258"/>
    <cellStyle name="20% - akcent 5 61 2" xfId="5066"/>
    <cellStyle name="20% - akcent 5 62" xfId="1259"/>
    <cellStyle name="20% - akcent 5 62 2" xfId="5067"/>
    <cellStyle name="20% - akcent 5 63" xfId="1260"/>
    <cellStyle name="20% - akcent 5 63 2" xfId="5068"/>
    <cellStyle name="20% - akcent 5 64" xfId="1261"/>
    <cellStyle name="20% - akcent 5 64 2" xfId="5069"/>
    <cellStyle name="20% - akcent 5 65" xfId="1262"/>
    <cellStyle name="20% - akcent 5 65 2" xfId="5070"/>
    <cellStyle name="20% - akcent 5 66" xfId="1263"/>
    <cellStyle name="20% - akcent 5 66 2" xfId="5071"/>
    <cellStyle name="20% - akcent 5 67" xfId="1264"/>
    <cellStyle name="20% - akcent 5 67 2" xfId="5072"/>
    <cellStyle name="20% - akcent 5 68" xfId="1265"/>
    <cellStyle name="20% - akcent 5 68 2" xfId="5073"/>
    <cellStyle name="20% - akcent 5 69" xfId="1266"/>
    <cellStyle name="20% - akcent 5 69 2" xfId="5074"/>
    <cellStyle name="20% - akcent 5 7" xfId="1267"/>
    <cellStyle name="20% - akcent 5 7 2" xfId="1268"/>
    <cellStyle name="20% - akcent 5 7 2 2" xfId="5076"/>
    <cellStyle name="20% - akcent 5 7 3" xfId="5075"/>
    <cellStyle name="20% - akcent 5 70" xfId="1269"/>
    <cellStyle name="20% - akcent 5 70 2" xfId="5077"/>
    <cellStyle name="20% - akcent 5 71" xfId="1270"/>
    <cellStyle name="20% - akcent 5 71 2" xfId="5078"/>
    <cellStyle name="20% - akcent 5 72" xfId="1271"/>
    <cellStyle name="20% - akcent 5 72 2" xfId="5079"/>
    <cellStyle name="20% - akcent 5 73" xfId="1272"/>
    <cellStyle name="20% - akcent 5 73 2" xfId="5080"/>
    <cellStyle name="20% - akcent 5 74" xfId="1273"/>
    <cellStyle name="20% - akcent 5 74 2" xfId="5081"/>
    <cellStyle name="20% - akcent 5 75" xfId="1274"/>
    <cellStyle name="20% - akcent 5 75 2" xfId="5082"/>
    <cellStyle name="20% - akcent 5 76" xfId="1275"/>
    <cellStyle name="20% - akcent 5 76 2" xfId="5083"/>
    <cellStyle name="20% - akcent 5 77" xfId="1276"/>
    <cellStyle name="20% - akcent 5 77 2" xfId="5084"/>
    <cellStyle name="20% - akcent 5 78" xfId="1277"/>
    <cellStyle name="20% - akcent 5 78 2" xfId="5085"/>
    <cellStyle name="20% - akcent 5 79" xfId="1278"/>
    <cellStyle name="20% - akcent 5 79 2" xfId="5086"/>
    <cellStyle name="20% - akcent 5 8" xfId="1279"/>
    <cellStyle name="20% - akcent 5 8 2" xfId="1280"/>
    <cellStyle name="20% - akcent 5 8 2 2" xfId="5088"/>
    <cellStyle name="20% - akcent 5 8 3" xfId="5087"/>
    <cellStyle name="20% - akcent 5 80" xfId="1281"/>
    <cellStyle name="20% - akcent 5 80 2" xfId="5089"/>
    <cellStyle name="20% - akcent 5 81" xfId="1282"/>
    <cellStyle name="20% - akcent 5 81 2" xfId="5090"/>
    <cellStyle name="20% - akcent 5 82" xfId="1283"/>
    <cellStyle name="20% - akcent 5 82 2" xfId="5091"/>
    <cellStyle name="20% - akcent 5 83" xfId="1284"/>
    <cellStyle name="20% - akcent 5 83 2" xfId="5092"/>
    <cellStyle name="20% - akcent 5 84" xfId="1285"/>
    <cellStyle name="20% - akcent 5 84 2" xfId="5093"/>
    <cellStyle name="20% - akcent 5 85" xfId="1286"/>
    <cellStyle name="20% - akcent 5 85 2" xfId="5094"/>
    <cellStyle name="20% - akcent 5 86" xfId="1287"/>
    <cellStyle name="20% - akcent 5 86 2" xfId="5095"/>
    <cellStyle name="20% - akcent 5 87" xfId="1288"/>
    <cellStyle name="20% - akcent 5 87 2" xfId="5096"/>
    <cellStyle name="20% - akcent 5 88" xfId="1289"/>
    <cellStyle name="20% - akcent 5 88 2" xfId="5097"/>
    <cellStyle name="20% - akcent 5 89" xfId="1290"/>
    <cellStyle name="20% - akcent 5 89 2" xfId="5098"/>
    <cellStyle name="20% - akcent 5 9" xfId="1291"/>
    <cellStyle name="20% - akcent 5 9 2" xfId="1292"/>
    <cellStyle name="20% - akcent 5 9 2 2" xfId="5100"/>
    <cellStyle name="20% - akcent 5 9 3" xfId="5099"/>
    <cellStyle name="20% - akcent 5 90" xfId="1293"/>
    <cellStyle name="20% - akcent 5 90 2" xfId="5101"/>
    <cellStyle name="20% - akcent 5 91" xfId="1294"/>
    <cellStyle name="20% - akcent 5 91 2" xfId="5102"/>
    <cellStyle name="20% - akcent 5 92" xfId="1295"/>
    <cellStyle name="20% - akcent 5 92 2" xfId="5103"/>
    <cellStyle name="20% - akcent 5 93" xfId="1296"/>
    <cellStyle name="20% - akcent 5 93 2" xfId="5104"/>
    <cellStyle name="20% - akcent 5 94" xfId="1297"/>
    <cellStyle name="20% - akcent 5 94 2" xfId="5105"/>
    <cellStyle name="20% - akcent 5 95" xfId="1298"/>
    <cellStyle name="20% - akcent 5 95 2" xfId="5106"/>
    <cellStyle name="20% - akcent 5 96" xfId="1299"/>
    <cellStyle name="20% - akcent 5 96 2" xfId="5107"/>
    <cellStyle name="20% - akcent 5 97" xfId="1300"/>
    <cellStyle name="20% - akcent 5 97 2" xfId="5108"/>
    <cellStyle name="20% - akcent 5 98" xfId="1301"/>
    <cellStyle name="20% - akcent 5 98 2" xfId="5109"/>
    <cellStyle name="20% - akcent 5 99" xfId="1302"/>
    <cellStyle name="20% - akcent 5 99 2" xfId="5110"/>
    <cellStyle name="20% - akcent 6" xfId="44" builtinId="50" customBuiltin="1"/>
    <cellStyle name="20% - akcent 6 10" xfId="1303"/>
    <cellStyle name="20% - akcent 6 10 2" xfId="1304"/>
    <cellStyle name="20% - akcent 6 10 2 2" xfId="5112"/>
    <cellStyle name="20% - akcent 6 10 3" xfId="5111"/>
    <cellStyle name="20% - akcent 6 100" xfId="1305"/>
    <cellStyle name="20% - akcent 6 100 2" xfId="5113"/>
    <cellStyle name="20% - akcent 6 101" xfId="1306"/>
    <cellStyle name="20% - akcent 6 101 2" xfId="5114"/>
    <cellStyle name="20% - akcent 6 102" xfId="1307"/>
    <cellStyle name="20% - akcent 6 102 2" xfId="5115"/>
    <cellStyle name="20% - akcent 6 103" xfId="1308"/>
    <cellStyle name="20% - akcent 6 103 2" xfId="5116"/>
    <cellStyle name="20% - akcent 6 104" xfId="1309"/>
    <cellStyle name="20% - akcent 6 104 2" xfId="5117"/>
    <cellStyle name="20% - akcent 6 105" xfId="1310"/>
    <cellStyle name="20% - akcent 6 105 2" xfId="5118"/>
    <cellStyle name="20% - akcent 6 106" xfId="1311"/>
    <cellStyle name="20% - akcent 6 106 2" xfId="5119"/>
    <cellStyle name="20% - akcent 6 107" xfId="1312"/>
    <cellStyle name="20% - akcent 6 107 2" xfId="5120"/>
    <cellStyle name="20% - akcent 6 108" xfId="1313"/>
    <cellStyle name="20% - akcent 6 108 2" xfId="5121"/>
    <cellStyle name="20% - akcent 6 109" xfId="1314"/>
    <cellStyle name="20% - akcent 6 109 2" xfId="5122"/>
    <cellStyle name="20% - akcent 6 11" xfId="1315"/>
    <cellStyle name="20% - akcent 6 11 2" xfId="1316"/>
    <cellStyle name="20% - akcent 6 11 2 2" xfId="5124"/>
    <cellStyle name="20% - akcent 6 11 3" xfId="5123"/>
    <cellStyle name="20% - akcent 6 110" xfId="1317"/>
    <cellStyle name="20% - akcent 6 110 2" xfId="5125"/>
    <cellStyle name="20% - akcent 6 111" xfId="1318"/>
    <cellStyle name="20% - akcent 6 111 2" xfId="5126"/>
    <cellStyle name="20% - akcent 6 112" xfId="1319"/>
    <cellStyle name="20% - akcent 6 112 2" xfId="5127"/>
    <cellStyle name="20% - akcent 6 113" xfId="1320"/>
    <cellStyle name="20% - akcent 6 113 2" xfId="5128"/>
    <cellStyle name="20% - akcent 6 114" xfId="1321"/>
    <cellStyle name="20% - akcent 6 114 2" xfId="5129"/>
    <cellStyle name="20% - akcent 6 115" xfId="1322"/>
    <cellStyle name="20% - akcent 6 115 2" xfId="5130"/>
    <cellStyle name="20% - akcent 6 116" xfId="1323"/>
    <cellStyle name="20% - akcent 6 116 2" xfId="5131"/>
    <cellStyle name="20% - akcent 6 117" xfId="1324"/>
    <cellStyle name="20% - akcent 6 117 2" xfId="5132"/>
    <cellStyle name="20% - akcent 6 118" xfId="1325"/>
    <cellStyle name="20% - akcent 6 118 2" xfId="5133"/>
    <cellStyle name="20% - akcent 6 119" xfId="1326"/>
    <cellStyle name="20% - akcent 6 119 2" xfId="5134"/>
    <cellStyle name="20% - akcent 6 12" xfId="1327"/>
    <cellStyle name="20% - akcent 6 12 2" xfId="1328"/>
    <cellStyle name="20% - akcent 6 12 2 2" xfId="5136"/>
    <cellStyle name="20% - akcent 6 12 3" xfId="5135"/>
    <cellStyle name="20% - akcent 6 120" xfId="1329"/>
    <cellStyle name="20% - akcent 6 120 2" xfId="5137"/>
    <cellStyle name="20% - akcent 6 121" xfId="1330"/>
    <cellStyle name="20% - akcent 6 121 2" xfId="5138"/>
    <cellStyle name="20% - akcent 6 122" xfId="1331"/>
    <cellStyle name="20% - akcent 6 122 2" xfId="5139"/>
    <cellStyle name="20% - akcent 6 123" xfId="1332"/>
    <cellStyle name="20% - akcent 6 123 2" xfId="5140"/>
    <cellStyle name="20% - akcent 6 124" xfId="1333"/>
    <cellStyle name="20% - akcent 6 124 2" xfId="5141"/>
    <cellStyle name="20% - akcent 6 125" xfId="1334"/>
    <cellStyle name="20% - akcent 6 125 2" xfId="5142"/>
    <cellStyle name="20% - akcent 6 126" xfId="1335"/>
    <cellStyle name="20% - akcent 6 126 2" xfId="5143"/>
    <cellStyle name="20% - akcent 6 127" xfId="1336"/>
    <cellStyle name="20% - akcent 6 127 2" xfId="5144"/>
    <cellStyle name="20% - akcent 6 128" xfId="1337"/>
    <cellStyle name="20% - akcent 6 128 2" xfId="5145"/>
    <cellStyle name="20% - akcent 6 129" xfId="1338"/>
    <cellStyle name="20% - akcent 6 129 2" xfId="5146"/>
    <cellStyle name="20% - akcent 6 13" xfId="1339"/>
    <cellStyle name="20% - akcent 6 13 2" xfId="1340"/>
    <cellStyle name="20% - akcent 6 13 2 2" xfId="5148"/>
    <cellStyle name="20% - akcent 6 13 3" xfId="5147"/>
    <cellStyle name="20% - akcent 6 130" xfId="1341"/>
    <cellStyle name="20% - akcent 6 130 2" xfId="5149"/>
    <cellStyle name="20% - akcent 6 131" xfId="1342"/>
    <cellStyle name="20% - akcent 6 131 2" xfId="5150"/>
    <cellStyle name="20% - akcent 6 132" xfId="1343"/>
    <cellStyle name="20% - akcent 6 132 2" xfId="5151"/>
    <cellStyle name="20% - akcent 6 133" xfId="1344"/>
    <cellStyle name="20% - akcent 6 133 2" xfId="5152"/>
    <cellStyle name="20% - akcent 6 134" xfId="1345"/>
    <cellStyle name="20% - akcent 6 134 2" xfId="5153"/>
    <cellStyle name="20% - akcent 6 135" xfId="1346"/>
    <cellStyle name="20% - akcent 6 135 2" xfId="5154"/>
    <cellStyle name="20% - akcent 6 136" xfId="1347"/>
    <cellStyle name="20% - akcent 6 136 2" xfId="5155"/>
    <cellStyle name="20% - akcent 6 137" xfId="1348"/>
    <cellStyle name="20% - akcent 6 137 2" xfId="5156"/>
    <cellStyle name="20% - akcent 6 138" xfId="1349"/>
    <cellStyle name="20% - akcent 6 138 2" xfId="5157"/>
    <cellStyle name="20% - akcent 6 139" xfId="1350"/>
    <cellStyle name="20% - akcent 6 139 2" xfId="5158"/>
    <cellStyle name="20% - akcent 6 14" xfId="1351"/>
    <cellStyle name="20% - akcent 6 14 2" xfId="1352"/>
    <cellStyle name="20% - akcent 6 14 2 2" xfId="5160"/>
    <cellStyle name="20% - akcent 6 14 3" xfId="5159"/>
    <cellStyle name="20% - akcent 6 140" xfId="1353"/>
    <cellStyle name="20% - akcent 6 140 2" xfId="5161"/>
    <cellStyle name="20% - akcent 6 141" xfId="1354"/>
    <cellStyle name="20% - akcent 6 141 2" xfId="5162"/>
    <cellStyle name="20% - akcent 6 142" xfId="1355"/>
    <cellStyle name="20% - akcent 6 142 2" xfId="5163"/>
    <cellStyle name="20% - akcent 6 143" xfId="1356"/>
    <cellStyle name="20% - akcent 6 143 2" xfId="5164"/>
    <cellStyle name="20% - akcent 6 144" xfId="1357"/>
    <cellStyle name="20% - akcent 6 144 2" xfId="5165"/>
    <cellStyle name="20% - akcent 6 145" xfId="1358"/>
    <cellStyle name="20% - akcent 6 145 2" xfId="5166"/>
    <cellStyle name="20% - akcent 6 146" xfId="1359"/>
    <cellStyle name="20% - akcent 6 146 2" xfId="5167"/>
    <cellStyle name="20% - akcent 6 147" xfId="1360"/>
    <cellStyle name="20% - akcent 6 147 2" xfId="5168"/>
    <cellStyle name="20% - akcent 6 148" xfId="1361"/>
    <cellStyle name="20% - akcent 6 148 2" xfId="5169"/>
    <cellStyle name="20% - akcent 6 149" xfId="1362"/>
    <cellStyle name="20% - akcent 6 149 2" xfId="5170"/>
    <cellStyle name="20% - akcent 6 15" xfId="1363"/>
    <cellStyle name="20% - akcent 6 15 2" xfId="1364"/>
    <cellStyle name="20% - akcent 6 15 2 2" xfId="5172"/>
    <cellStyle name="20% - akcent 6 15 3" xfId="5171"/>
    <cellStyle name="20% - akcent 6 150" xfId="1365"/>
    <cellStyle name="20% - akcent 6 150 2" xfId="5173"/>
    <cellStyle name="20% - akcent 6 151" xfId="1366"/>
    <cellStyle name="20% - akcent 6 151 2" xfId="5174"/>
    <cellStyle name="20% - akcent 6 152" xfId="1367"/>
    <cellStyle name="20% - akcent 6 152 2" xfId="5175"/>
    <cellStyle name="20% - akcent 6 153" xfId="1368"/>
    <cellStyle name="20% - akcent 6 153 2" xfId="5176"/>
    <cellStyle name="20% - akcent 6 154" xfId="1369"/>
    <cellStyle name="20% - akcent 6 154 2" xfId="5177"/>
    <cellStyle name="20% - akcent 6 155" xfId="1370"/>
    <cellStyle name="20% - akcent 6 155 2" xfId="5178"/>
    <cellStyle name="20% - akcent 6 156" xfId="1371"/>
    <cellStyle name="20% - akcent 6 156 2" xfId="5179"/>
    <cellStyle name="20% - akcent 6 157" xfId="1372"/>
    <cellStyle name="20% - akcent 6 157 2" xfId="5180"/>
    <cellStyle name="20% - akcent 6 158" xfId="1373"/>
    <cellStyle name="20% - akcent 6 158 2" xfId="5181"/>
    <cellStyle name="20% - akcent 6 159" xfId="1374"/>
    <cellStyle name="20% - akcent 6 159 2" xfId="5182"/>
    <cellStyle name="20% - akcent 6 16" xfId="1375"/>
    <cellStyle name="20% - akcent 6 16 2" xfId="1376"/>
    <cellStyle name="20% - akcent 6 16 2 2" xfId="5184"/>
    <cellStyle name="20% - akcent 6 16 3" xfId="5183"/>
    <cellStyle name="20% - akcent 6 160" xfId="1377"/>
    <cellStyle name="20% - akcent 6 160 2" xfId="5185"/>
    <cellStyle name="20% - akcent 6 161" xfId="1378"/>
    <cellStyle name="20% - akcent 6 161 2" xfId="5186"/>
    <cellStyle name="20% - akcent 6 162" xfId="1379"/>
    <cellStyle name="20% - akcent 6 162 2" xfId="5187"/>
    <cellStyle name="20% - akcent 6 163" xfId="1380"/>
    <cellStyle name="20% - akcent 6 163 2" xfId="5188"/>
    <cellStyle name="20% - akcent 6 164" xfId="1381"/>
    <cellStyle name="20% - akcent 6 164 2" xfId="5189"/>
    <cellStyle name="20% - akcent 6 165" xfId="1382"/>
    <cellStyle name="20% - akcent 6 165 2" xfId="5190"/>
    <cellStyle name="20% - akcent 6 166" xfId="1383"/>
    <cellStyle name="20% - akcent 6 166 2" xfId="5191"/>
    <cellStyle name="20% - akcent 6 167" xfId="1384"/>
    <cellStyle name="20% - akcent 6 167 2" xfId="5192"/>
    <cellStyle name="20% - akcent 6 168" xfId="1385"/>
    <cellStyle name="20% - akcent 6 168 2" xfId="5193"/>
    <cellStyle name="20% - akcent 6 169" xfId="1386"/>
    <cellStyle name="20% - akcent 6 169 2" xfId="5194"/>
    <cellStyle name="20% - akcent 6 17" xfId="1387"/>
    <cellStyle name="20% - akcent 6 17 2" xfId="1388"/>
    <cellStyle name="20% - akcent 6 17 2 2" xfId="5196"/>
    <cellStyle name="20% - akcent 6 17 3" xfId="5195"/>
    <cellStyle name="20% - akcent 6 170" xfId="1389"/>
    <cellStyle name="20% - akcent 6 170 2" xfId="5197"/>
    <cellStyle name="20% - akcent 6 171" xfId="1390"/>
    <cellStyle name="20% - akcent 6 171 2" xfId="5198"/>
    <cellStyle name="20% - akcent 6 172" xfId="1391"/>
    <cellStyle name="20% - akcent 6 172 2" xfId="5199"/>
    <cellStyle name="20% - akcent 6 173" xfId="1392"/>
    <cellStyle name="20% - akcent 6 173 2" xfId="5200"/>
    <cellStyle name="20% - akcent 6 174" xfId="1393"/>
    <cellStyle name="20% - akcent 6 174 2" xfId="5201"/>
    <cellStyle name="20% - akcent 6 175" xfId="1394"/>
    <cellStyle name="20% - akcent 6 175 2" xfId="5202"/>
    <cellStyle name="20% - akcent 6 176" xfId="1395"/>
    <cellStyle name="20% - akcent 6 176 2" xfId="5203"/>
    <cellStyle name="20% - akcent 6 177" xfId="1396"/>
    <cellStyle name="20% - akcent 6 177 2" xfId="5204"/>
    <cellStyle name="20% - akcent 6 178" xfId="1397"/>
    <cellStyle name="20% - akcent 6 178 2" xfId="5205"/>
    <cellStyle name="20% - akcent 6 179" xfId="1398"/>
    <cellStyle name="20% - akcent 6 179 2" xfId="5206"/>
    <cellStyle name="20% - akcent 6 18" xfId="1399"/>
    <cellStyle name="20% - akcent 6 18 2" xfId="1400"/>
    <cellStyle name="20% - akcent 6 18 2 2" xfId="5208"/>
    <cellStyle name="20% - akcent 6 18 3" xfId="5207"/>
    <cellStyle name="20% - akcent 6 180" xfId="1401"/>
    <cellStyle name="20% - akcent 6 180 2" xfId="5209"/>
    <cellStyle name="20% - akcent 6 181" xfId="1402"/>
    <cellStyle name="20% - akcent 6 181 2" xfId="5210"/>
    <cellStyle name="20% - akcent 6 182" xfId="1403"/>
    <cellStyle name="20% - akcent 6 182 2" xfId="5211"/>
    <cellStyle name="20% - akcent 6 183" xfId="1404"/>
    <cellStyle name="20% - akcent 6 183 2" xfId="5212"/>
    <cellStyle name="20% - akcent 6 184" xfId="1405"/>
    <cellStyle name="20% - akcent 6 184 2" xfId="5213"/>
    <cellStyle name="20% - akcent 6 185" xfId="1406"/>
    <cellStyle name="20% - akcent 6 185 2" xfId="5214"/>
    <cellStyle name="20% - akcent 6 186" xfId="1407"/>
    <cellStyle name="20% - akcent 6 186 2" xfId="5215"/>
    <cellStyle name="20% - akcent 6 187" xfId="1408"/>
    <cellStyle name="20% - akcent 6 187 2" xfId="5216"/>
    <cellStyle name="20% - akcent 6 188" xfId="1409"/>
    <cellStyle name="20% - akcent 6 188 2" xfId="5217"/>
    <cellStyle name="20% - akcent 6 189" xfId="1410"/>
    <cellStyle name="20% - akcent 6 189 2" xfId="5218"/>
    <cellStyle name="20% - akcent 6 19" xfId="1411"/>
    <cellStyle name="20% - akcent 6 19 2" xfId="1412"/>
    <cellStyle name="20% - akcent 6 19 2 2" xfId="5220"/>
    <cellStyle name="20% - akcent 6 19 3" xfId="5219"/>
    <cellStyle name="20% - akcent 6 190" xfId="1413"/>
    <cellStyle name="20% - akcent 6 190 2" xfId="5221"/>
    <cellStyle name="20% - akcent 6 191" xfId="1414"/>
    <cellStyle name="20% - akcent 6 191 2" xfId="5222"/>
    <cellStyle name="20% - akcent 6 192" xfId="1415"/>
    <cellStyle name="20% - akcent 6 192 2" xfId="5223"/>
    <cellStyle name="20% - akcent 6 193" xfId="1416"/>
    <cellStyle name="20% - akcent 6 193 2" xfId="5224"/>
    <cellStyle name="20% - akcent 6 194" xfId="1417"/>
    <cellStyle name="20% - akcent 6 194 2" xfId="5225"/>
    <cellStyle name="20% - akcent 6 195" xfId="3849"/>
    <cellStyle name="20% - akcent 6 196" xfId="7124"/>
    <cellStyle name="20% - akcent 6 2" xfId="1418"/>
    <cellStyle name="20% - akcent 6 2 2" xfId="1419"/>
    <cellStyle name="20% - akcent 6 2 2 2" xfId="5227"/>
    <cellStyle name="20% - akcent 6 2 3" xfId="5226"/>
    <cellStyle name="20% - akcent 6 20" xfId="1420"/>
    <cellStyle name="20% - akcent 6 20 2" xfId="1421"/>
    <cellStyle name="20% - akcent 6 20 2 2" xfId="5229"/>
    <cellStyle name="20% - akcent 6 20 3" xfId="5228"/>
    <cellStyle name="20% - akcent 6 21" xfId="1422"/>
    <cellStyle name="20% - akcent 6 21 2" xfId="1423"/>
    <cellStyle name="20% - akcent 6 21 2 2" xfId="5231"/>
    <cellStyle name="20% - akcent 6 21 3" xfId="5230"/>
    <cellStyle name="20% - akcent 6 22" xfId="1424"/>
    <cellStyle name="20% - akcent 6 22 2" xfId="1425"/>
    <cellStyle name="20% - akcent 6 22 2 2" xfId="5233"/>
    <cellStyle name="20% - akcent 6 22 3" xfId="5232"/>
    <cellStyle name="20% - akcent 6 23" xfId="1426"/>
    <cellStyle name="20% - akcent 6 23 2" xfId="1427"/>
    <cellStyle name="20% - akcent 6 23 2 2" xfId="5235"/>
    <cellStyle name="20% - akcent 6 23 3" xfId="5234"/>
    <cellStyle name="20% - akcent 6 24" xfId="1428"/>
    <cellStyle name="20% - akcent 6 24 2" xfId="1429"/>
    <cellStyle name="20% - akcent 6 24 2 2" xfId="5237"/>
    <cellStyle name="20% - akcent 6 24 3" xfId="5236"/>
    <cellStyle name="20% - akcent 6 25" xfId="1430"/>
    <cellStyle name="20% - akcent 6 25 2" xfId="1431"/>
    <cellStyle name="20% - akcent 6 25 2 2" xfId="5239"/>
    <cellStyle name="20% - akcent 6 25 3" xfId="5238"/>
    <cellStyle name="20% - akcent 6 26" xfId="1432"/>
    <cellStyle name="20% - akcent 6 26 2" xfId="1433"/>
    <cellStyle name="20% - akcent 6 26 2 2" xfId="5241"/>
    <cellStyle name="20% - akcent 6 26 3" xfId="5240"/>
    <cellStyle name="20% - akcent 6 27" xfId="1434"/>
    <cellStyle name="20% - akcent 6 27 2" xfId="1435"/>
    <cellStyle name="20% - akcent 6 27 2 2" xfId="5243"/>
    <cellStyle name="20% - akcent 6 27 3" xfId="5242"/>
    <cellStyle name="20% - akcent 6 28" xfId="1436"/>
    <cellStyle name="20% - akcent 6 28 2" xfId="1437"/>
    <cellStyle name="20% - akcent 6 28 2 2" xfId="5245"/>
    <cellStyle name="20% - akcent 6 28 3" xfId="5244"/>
    <cellStyle name="20% - akcent 6 29" xfId="1438"/>
    <cellStyle name="20% - akcent 6 29 2" xfId="1439"/>
    <cellStyle name="20% - akcent 6 29 2 2" xfId="5247"/>
    <cellStyle name="20% - akcent 6 29 3" xfId="5246"/>
    <cellStyle name="20% - akcent 6 3" xfId="1440"/>
    <cellStyle name="20% - akcent 6 3 2" xfId="1441"/>
    <cellStyle name="20% - akcent 6 3 2 2" xfId="5249"/>
    <cellStyle name="20% - akcent 6 3 3" xfId="5248"/>
    <cellStyle name="20% - akcent 6 30" xfId="1442"/>
    <cellStyle name="20% - akcent 6 30 2" xfId="1443"/>
    <cellStyle name="20% - akcent 6 30 2 2" xfId="5251"/>
    <cellStyle name="20% - akcent 6 30 3" xfId="5250"/>
    <cellStyle name="20% - akcent 6 31" xfId="1444"/>
    <cellStyle name="20% - akcent 6 31 2" xfId="1445"/>
    <cellStyle name="20% - akcent 6 31 2 2" xfId="5253"/>
    <cellStyle name="20% - akcent 6 31 3" xfId="5252"/>
    <cellStyle name="20% - akcent 6 32" xfId="1446"/>
    <cellStyle name="20% - akcent 6 32 2" xfId="1447"/>
    <cellStyle name="20% - akcent 6 32 2 2" xfId="5255"/>
    <cellStyle name="20% - akcent 6 32 3" xfId="5254"/>
    <cellStyle name="20% - akcent 6 33" xfId="1448"/>
    <cellStyle name="20% - akcent 6 33 2" xfId="1449"/>
    <cellStyle name="20% - akcent 6 33 2 2" xfId="5257"/>
    <cellStyle name="20% - akcent 6 33 3" xfId="5256"/>
    <cellStyle name="20% - akcent 6 34" xfId="1450"/>
    <cellStyle name="20% - akcent 6 34 2" xfId="1451"/>
    <cellStyle name="20% - akcent 6 34 2 2" xfId="5259"/>
    <cellStyle name="20% - akcent 6 34 3" xfId="5258"/>
    <cellStyle name="20% - akcent 6 35" xfId="1452"/>
    <cellStyle name="20% - akcent 6 35 2" xfId="1453"/>
    <cellStyle name="20% - akcent 6 35 2 2" xfId="5261"/>
    <cellStyle name="20% - akcent 6 35 3" xfId="5260"/>
    <cellStyle name="20% - akcent 6 36" xfId="1454"/>
    <cellStyle name="20% - akcent 6 36 2" xfId="1455"/>
    <cellStyle name="20% - akcent 6 36 2 2" xfId="5263"/>
    <cellStyle name="20% - akcent 6 36 3" xfId="5262"/>
    <cellStyle name="20% - akcent 6 37" xfId="1456"/>
    <cellStyle name="20% - akcent 6 37 2" xfId="1457"/>
    <cellStyle name="20% - akcent 6 37 2 2" xfId="5265"/>
    <cellStyle name="20% - akcent 6 37 3" xfId="5264"/>
    <cellStyle name="20% - akcent 6 38" xfId="1458"/>
    <cellStyle name="20% - akcent 6 38 2" xfId="1459"/>
    <cellStyle name="20% - akcent 6 38 2 2" xfId="5267"/>
    <cellStyle name="20% - akcent 6 38 3" xfId="5266"/>
    <cellStyle name="20% - akcent 6 39" xfId="1460"/>
    <cellStyle name="20% - akcent 6 39 2" xfId="1461"/>
    <cellStyle name="20% - akcent 6 39 2 2" xfId="5269"/>
    <cellStyle name="20% - akcent 6 39 3" xfId="5268"/>
    <cellStyle name="20% - akcent 6 4" xfId="1462"/>
    <cellStyle name="20% - akcent 6 4 2" xfId="1463"/>
    <cellStyle name="20% - akcent 6 4 2 2" xfId="5271"/>
    <cellStyle name="20% - akcent 6 4 3" xfId="5270"/>
    <cellStyle name="20% - akcent 6 40" xfId="1464"/>
    <cellStyle name="20% - akcent 6 40 2" xfId="1465"/>
    <cellStyle name="20% - akcent 6 40 2 2" xfId="5273"/>
    <cellStyle name="20% - akcent 6 40 3" xfId="5272"/>
    <cellStyle name="20% - akcent 6 41" xfId="1466"/>
    <cellStyle name="20% - akcent 6 41 2" xfId="1467"/>
    <cellStyle name="20% - akcent 6 41 2 2" xfId="5275"/>
    <cellStyle name="20% - akcent 6 41 3" xfId="5274"/>
    <cellStyle name="20% - akcent 6 42" xfId="1468"/>
    <cellStyle name="20% - akcent 6 42 2" xfId="1469"/>
    <cellStyle name="20% - akcent 6 42 2 2" xfId="5277"/>
    <cellStyle name="20% - akcent 6 42 3" xfId="5276"/>
    <cellStyle name="20% - akcent 6 43" xfId="1470"/>
    <cellStyle name="20% - akcent 6 43 2" xfId="1471"/>
    <cellStyle name="20% - akcent 6 43 2 2" xfId="5279"/>
    <cellStyle name="20% - akcent 6 43 3" xfId="5278"/>
    <cellStyle name="20% - akcent 6 44" xfId="1472"/>
    <cellStyle name="20% - akcent 6 44 2" xfId="1473"/>
    <cellStyle name="20% - akcent 6 44 2 2" xfId="5281"/>
    <cellStyle name="20% - akcent 6 44 3" xfId="5280"/>
    <cellStyle name="20% - akcent 6 45" xfId="1474"/>
    <cellStyle name="20% - akcent 6 45 2" xfId="1475"/>
    <cellStyle name="20% - akcent 6 45 2 2" xfId="5283"/>
    <cellStyle name="20% - akcent 6 45 3" xfId="5282"/>
    <cellStyle name="20% - akcent 6 46" xfId="1476"/>
    <cellStyle name="20% - akcent 6 46 2" xfId="1477"/>
    <cellStyle name="20% - akcent 6 46 2 2" xfId="5285"/>
    <cellStyle name="20% - akcent 6 46 3" xfId="5284"/>
    <cellStyle name="20% - akcent 6 47" xfId="1478"/>
    <cellStyle name="20% - akcent 6 47 2" xfId="1479"/>
    <cellStyle name="20% - akcent 6 47 2 2" xfId="5287"/>
    <cellStyle name="20% - akcent 6 47 3" xfId="5286"/>
    <cellStyle name="20% - akcent 6 48" xfId="1480"/>
    <cellStyle name="20% - akcent 6 48 2" xfId="1481"/>
    <cellStyle name="20% - akcent 6 48 2 2" xfId="5289"/>
    <cellStyle name="20% - akcent 6 48 3" xfId="5288"/>
    <cellStyle name="20% - akcent 6 49" xfId="1482"/>
    <cellStyle name="20% - akcent 6 49 2" xfId="1483"/>
    <cellStyle name="20% - akcent 6 49 2 2" xfId="5291"/>
    <cellStyle name="20% - akcent 6 49 3" xfId="5290"/>
    <cellStyle name="20% - akcent 6 5" xfId="1484"/>
    <cellStyle name="20% - akcent 6 5 2" xfId="1485"/>
    <cellStyle name="20% - akcent 6 5 2 2" xfId="5293"/>
    <cellStyle name="20% - akcent 6 5 3" xfId="5292"/>
    <cellStyle name="20% - akcent 6 50" xfId="1486"/>
    <cellStyle name="20% - akcent 6 50 2" xfId="1487"/>
    <cellStyle name="20% - akcent 6 50 2 2" xfId="5295"/>
    <cellStyle name="20% - akcent 6 50 3" xfId="5294"/>
    <cellStyle name="20% - akcent 6 51" xfId="1488"/>
    <cellStyle name="20% - akcent 6 51 2" xfId="1489"/>
    <cellStyle name="20% - akcent 6 51 2 2" xfId="5297"/>
    <cellStyle name="20% - akcent 6 51 3" xfId="5296"/>
    <cellStyle name="20% - akcent 6 52" xfId="1490"/>
    <cellStyle name="20% - akcent 6 52 2" xfId="1491"/>
    <cellStyle name="20% - akcent 6 52 2 2" xfId="5299"/>
    <cellStyle name="20% - akcent 6 52 3" xfId="5298"/>
    <cellStyle name="20% - akcent 6 53" xfId="1492"/>
    <cellStyle name="20% - akcent 6 53 2" xfId="1493"/>
    <cellStyle name="20% - akcent 6 53 2 2" xfId="5301"/>
    <cellStyle name="20% - akcent 6 53 3" xfId="5300"/>
    <cellStyle name="20% - akcent 6 54" xfId="1494"/>
    <cellStyle name="20% - akcent 6 54 2" xfId="1495"/>
    <cellStyle name="20% - akcent 6 54 2 2" xfId="5303"/>
    <cellStyle name="20% - akcent 6 54 3" xfId="5302"/>
    <cellStyle name="20% - akcent 6 55" xfId="1496"/>
    <cellStyle name="20% - akcent 6 55 2" xfId="1497"/>
    <cellStyle name="20% - akcent 6 55 2 2" xfId="5305"/>
    <cellStyle name="20% - akcent 6 55 3" xfId="5304"/>
    <cellStyle name="20% - akcent 6 56" xfId="1498"/>
    <cellStyle name="20% - akcent 6 56 2" xfId="1499"/>
    <cellStyle name="20% - akcent 6 56 2 2" xfId="5307"/>
    <cellStyle name="20% - akcent 6 56 3" xfId="5306"/>
    <cellStyle name="20% - akcent 6 57" xfId="1500"/>
    <cellStyle name="20% - akcent 6 57 2" xfId="1501"/>
    <cellStyle name="20% - akcent 6 57 2 2" xfId="5309"/>
    <cellStyle name="20% - akcent 6 57 3" xfId="5308"/>
    <cellStyle name="20% - akcent 6 58" xfId="1502"/>
    <cellStyle name="20% - akcent 6 58 2" xfId="1503"/>
    <cellStyle name="20% - akcent 6 58 2 2" xfId="5311"/>
    <cellStyle name="20% - akcent 6 58 3" xfId="5310"/>
    <cellStyle name="20% - akcent 6 59" xfId="1504"/>
    <cellStyle name="20% - akcent 6 59 2" xfId="1505"/>
    <cellStyle name="20% - akcent 6 59 2 2" xfId="5313"/>
    <cellStyle name="20% - akcent 6 59 3" xfId="5312"/>
    <cellStyle name="20% - akcent 6 6" xfId="1506"/>
    <cellStyle name="20% - akcent 6 6 2" xfId="1507"/>
    <cellStyle name="20% - akcent 6 6 2 2" xfId="5315"/>
    <cellStyle name="20% - akcent 6 6 3" xfId="5314"/>
    <cellStyle name="20% - akcent 6 60" xfId="1508"/>
    <cellStyle name="20% - akcent 6 60 2" xfId="5316"/>
    <cellStyle name="20% - akcent 6 61" xfId="1509"/>
    <cellStyle name="20% - akcent 6 61 2" xfId="5317"/>
    <cellStyle name="20% - akcent 6 62" xfId="1510"/>
    <cellStyle name="20% - akcent 6 62 2" xfId="5318"/>
    <cellStyle name="20% - akcent 6 63" xfId="1511"/>
    <cellStyle name="20% - akcent 6 63 2" xfId="5319"/>
    <cellStyle name="20% - akcent 6 64" xfId="1512"/>
    <cellStyle name="20% - akcent 6 64 2" xfId="5320"/>
    <cellStyle name="20% - akcent 6 65" xfId="1513"/>
    <cellStyle name="20% - akcent 6 65 2" xfId="5321"/>
    <cellStyle name="20% - akcent 6 66" xfId="1514"/>
    <cellStyle name="20% - akcent 6 66 2" xfId="5322"/>
    <cellStyle name="20% - akcent 6 67" xfId="1515"/>
    <cellStyle name="20% - akcent 6 67 2" xfId="5323"/>
    <cellStyle name="20% - akcent 6 68" xfId="1516"/>
    <cellStyle name="20% - akcent 6 68 2" xfId="5324"/>
    <cellStyle name="20% - akcent 6 69" xfId="1517"/>
    <cellStyle name="20% - akcent 6 69 2" xfId="5325"/>
    <cellStyle name="20% - akcent 6 7" xfId="1518"/>
    <cellStyle name="20% - akcent 6 7 2" xfId="1519"/>
    <cellStyle name="20% - akcent 6 7 2 2" xfId="5327"/>
    <cellStyle name="20% - akcent 6 7 3" xfId="5326"/>
    <cellStyle name="20% - akcent 6 70" xfId="1520"/>
    <cellStyle name="20% - akcent 6 70 2" xfId="5328"/>
    <cellStyle name="20% - akcent 6 71" xfId="1521"/>
    <cellStyle name="20% - akcent 6 71 2" xfId="5329"/>
    <cellStyle name="20% - akcent 6 72" xfId="1522"/>
    <cellStyle name="20% - akcent 6 72 2" xfId="5330"/>
    <cellStyle name="20% - akcent 6 73" xfId="1523"/>
    <cellStyle name="20% - akcent 6 73 2" xfId="5331"/>
    <cellStyle name="20% - akcent 6 74" xfId="1524"/>
    <cellStyle name="20% - akcent 6 74 2" xfId="5332"/>
    <cellStyle name="20% - akcent 6 75" xfId="1525"/>
    <cellStyle name="20% - akcent 6 75 2" xfId="5333"/>
    <cellStyle name="20% - akcent 6 76" xfId="1526"/>
    <cellStyle name="20% - akcent 6 76 2" xfId="5334"/>
    <cellStyle name="20% - akcent 6 77" xfId="1527"/>
    <cellStyle name="20% - akcent 6 77 2" xfId="5335"/>
    <cellStyle name="20% - akcent 6 78" xfId="1528"/>
    <cellStyle name="20% - akcent 6 78 2" xfId="5336"/>
    <cellStyle name="20% - akcent 6 79" xfId="1529"/>
    <cellStyle name="20% - akcent 6 79 2" xfId="5337"/>
    <cellStyle name="20% - akcent 6 8" xfId="1530"/>
    <cellStyle name="20% - akcent 6 8 2" xfId="1531"/>
    <cellStyle name="20% - akcent 6 8 2 2" xfId="5339"/>
    <cellStyle name="20% - akcent 6 8 3" xfId="5338"/>
    <cellStyle name="20% - akcent 6 80" xfId="1532"/>
    <cellStyle name="20% - akcent 6 80 2" xfId="5340"/>
    <cellStyle name="20% - akcent 6 81" xfId="1533"/>
    <cellStyle name="20% - akcent 6 81 2" xfId="5341"/>
    <cellStyle name="20% - akcent 6 82" xfId="1534"/>
    <cellStyle name="20% - akcent 6 82 2" xfId="5342"/>
    <cellStyle name="20% - akcent 6 83" xfId="1535"/>
    <cellStyle name="20% - akcent 6 83 2" xfId="5343"/>
    <cellStyle name="20% - akcent 6 84" xfId="1536"/>
    <cellStyle name="20% - akcent 6 84 2" xfId="5344"/>
    <cellStyle name="20% - akcent 6 85" xfId="1537"/>
    <cellStyle name="20% - akcent 6 85 2" xfId="5345"/>
    <cellStyle name="20% - akcent 6 86" xfId="1538"/>
    <cellStyle name="20% - akcent 6 86 2" xfId="5346"/>
    <cellStyle name="20% - akcent 6 87" xfId="1539"/>
    <cellStyle name="20% - akcent 6 87 2" xfId="5347"/>
    <cellStyle name="20% - akcent 6 88" xfId="1540"/>
    <cellStyle name="20% - akcent 6 88 2" xfId="5348"/>
    <cellStyle name="20% - akcent 6 89" xfId="1541"/>
    <cellStyle name="20% - akcent 6 89 2" xfId="5349"/>
    <cellStyle name="20% - akcent 6 9" xfId="1542"/>
    <cellStyle name="20% - akcent 6 9 2" xfId="1543"/>
    <cellStyle name="20% - akcent 6 9 2 2" xfId="5351"/>
    <cellStyle name="20% - akcent 6 9 3" xfId="5350"/>
    <cellStyle name="20% - akcent 6 90" xfId="1544"/>
    <cellStyle name="20% - akcent 6 90 2" xfId="5352"/>
    <cellStyle name="20% - akcent 6 91" xfId="1545"/>
    <cellStyle name="20% - akcent 6 91 2" xfId="5353"/>
    <cellStyle name="20% - akcent 6 92" xfId="1546"/>
    <cellStyle name="20% - akcent 6 92 2" xfId="5354"/>
    <cellStyle name="20% - akcent 6 93" xfId="1547"/>
    <cellStyle name="20% - akcent 6 93 2" xfId="5355"/>
    <cellStyle name="20% - akcent 6 94" xfId="1548"/>
    <cellStyle name="20% - akcent 6 94 2" xfId="5356"/>
    <cellStyle name="20% - akcent 6 95" xfId="1549"/>
    <cellStyle name="20% - akcent 6 95 2" xfId="5357"/>
    <cellStyle name="20% - akcent 6 96" xfId="1550"/>
    <cellStyle name="20% - akcent 6 96 2" xfId="5358"/>
    <cellStyle name="20% - akcent 6 97" xfId="1551"/>
    <cellStyle name="20% - akcent 6 97 2" xfId="5359"/>
    <cellStyle name="20% - akcent 6 98" xfId="1552"/>
    <cellStyle name="20% - akcent 6 98 2" xfId="5360"/>
    <cellStyle name="20% - akcent 6 99" xfId="1553"/>
    <cellStyle name="20% - akcent 6 99 2" xfId="5361"/>
    <cellStyle name="40% - akcent 1" xfId="25" builtinId="31" customBuiltin="1"/>
    <cellStyle name="40% - akcent 1 10" xfId="1554"/>
    <cellStyle name="40% - akcent 1 10 2" xfId="1555"/>
    <cellStyle name="40% - akcent 1 10 2 2" xfId="5363"/>
    <cellStyle name="40% - akcent 1 10 3" xfId="5362"/>
    <cellStyle name="40% - akcent 1 100" xfId="1556"/>
    <cellStyle name="40% - akcent 1 100 2" xfId="5364"/>
    <cellStyle name="40% - akcent 1 101" xfId="1557"/>
    <cellStyle name="40% - akcent 1 101 2" xfId="5365"/>
    <cellStyle name="40% - akcent 1 102" xfId="1558"/>
    <cellStyle name="40% - akcent 1 102 2" xfId="5366"/>
    <cellStyle name="40% - akcent 1 103" xfId="1559"/>
    <cellStyle name="40% - akcent 1 103 2" xfId="5367"/>
    <cellStyle name="40% - akcent 1 104" xfId="1560"/>
    <cellStyle name="40% - akcent 1 104 2" xfId="5368"/>
    <cellStyle name="40% - akcent 1 105" xfId="1561"/>
    <cellStyle name="40% - akcent 1 105 2" xfId="5369"/>
    <cellStyle name="40% - akcent 1 106" xfId="1562"/>
    <cellStyle name="40% - akcent 1 106 2" xfId="5370"/>
    <cellStyle name="40% - akcent 1 107" xfId="1563"/>
    <cellStyle name="40% - akcent 1 107 2" xfId="5371"/>
    <cellStyle name="40% - akcent 1 108" xfId="1564"/>
    <cellStyle name="40% - akcent 1 108 2" xfId="5372"/>
    <cellStyle name="40% - akcent 1 109" xfId="1565"/>
    <cellStyle name="40% - akcent 1 109 2" xfId="5373"/>
    <cellStyle name="40% - akcent 1 11" xfId="1566"/>
    <cellStyle name="40% - akcent 1 11 2" xfId="1567"/>
    <cellStyle name="40% - akcent 1 11 2 2" xfId="5375"/>
    <cellStyle name="40% - akcent 1 11 3" xfId="5374"/>
    <cellStyle name="40% - akcent 1 110" xfId="1568"/>
    <cellStyle name="40% - akcent 1 110 2" xfId="5376"/>
    <cellStyle name="40% - akcent 1 111" xfId="1569"/>
    <cellStyle name="40% - akcent 1 111 2" xfId="5377"/>
    <cellStyle name="40% - akcent 1 112" xfId="1570"/>
    <cellStyle name="40% - akcent 1 112 2" xfId="5378"/>
    <cellStyle name="40% - akcent 1 113" xfId="1571"/>
    <cellStyle name="40% - akcent 1 113 2" xfId="5379"/>
    <cellStyle name="40% - akcent 1 114" xfId="1572"/>
    <cellStyle name="40% - akcent 1 114 2" xfId="5380"/>
    <cellStyle name="40% - akcent 1 115" xfId="1573"/>
    <cellStyle name="40% - akcent 1 115 2" xfId="5381"/>
    <cellStyle name="40% - akcent 1 116" xfId="1574"/>
    <cellStyle name="40% - akcent 1 116 2" xfId="5382"/>
    <cellStyle name="40% - akcent 1 117" xfId="1575"/>
    <cellStyle name="40% - akcent 1 117 2" xfId="5383"/>
    <cellStyle name="40% - akcent 1 118" xfId="1576"/>
    <cellStyle name="40% - akcent 1 118 2" xfId="5384"/>
    <cellStyle name="40% - akcent 1 119" xfId="1577"/>
    <cellStyle name="40% - akcent 1 119 2" xfId="5385"/>
    <cellStyle name="40% - akcent 1 12" xfId="1578"/>
    <cellStyle name="40% - akcent 1 12 2" xfId="1579"/>
    <cellStyle name="40% - akcent 1 12 2 2" xfId="5387"/>
    <cellStyle name="40% - akcent 1 12 3" xfId="5386"/>
    <cellStyle name="40% - akcent 1 120" xfId="1580"/>
    <cellStyle name="40% - akcent 1 120 2" xfId="5388"/>
    <cellStyle name="40% - akcent 1 121" xfId="1581"/>
    <cellStyle name="40% - akcent 1 121 2" xfId="5389"/>
    <cellStyle name="40% - akcent 1 122" xfId="1582"/>
    <cellStyle name="40% - akcent 1 122 2" xfId="5390"/>
    <cellStyle name="40% - akcent 1 123" xfId="1583"/>
    <cellStyle name="40% - akcent 1 123 2" xfId="5391"/>
    <cellStyle name="40% - akcent 1 124" xfId="1584"/>
    <cellStyle name="40% - akcent 1 124 2" xfId="5392"/>
    <cellStyle name="40% - akcent 1 125" xfId="1585"/>
    <cellStyle name="40% - akcent 1 125 2" xfId="5393"/>
    <cellStyle name="40% - akcent 1 126" xfId="1586"/>
    <cellStyle name="40% - akcent 1 126 2" xfId="5394"/>
    <cellStyle name="40% - akcent 1 127" xfId="1587"/>
    <cellStyle name="40% - akcent 1 127 2" xfId="5395"/>
    <cellStyle name="40% - akcent 1 128" xfId="1588"/>
    <cellStyle name="40% - akcent 1 128 2" xfId="5396"/>
    <cellStyle name="40% - akcent 1 129" xfId="1589"/>
    <cellStyle name="40% - akcent 1 129 2" xfId="5397"/>
    <cellStyle name="40% - akcent 1 13" xfId="1590"/>
    <cellStyle name="40% - akcent 1 13 2" xfId="1591"/>
    <cellStyle name="40% - akcent 1 13 2 2" xfId="5399"/>
    <cellStyle name="40% - akcent 1 13 3" xfId="5398"/>
    <cellStyle name="40% - akcent 1 130" xfId="1592"/>
    <cellStyle name="40% - akcent 1 130 2" xfId="5400"/>
    <cellStyle name="40% - akcent 1 131" xfId="1593"/>
    <cellStyle name="40% - akcent 1 131 2" xfId="5401"/>
    <cellStyle name="40% - akcent 1 132" xfId="1594"/>
    <cellStyle name="40% - akcent 1 132 2" xfId="5402"/>
    <cellStyle name="40% - akcent 1 133" xfId="1595"/>
    <cellStyle name="40% - akcent 1 133 2" xfId="5403"/>
    <cellStyle name="40% - akcent 1 134" xfId="1596"/>
    <cellStyle name="40% - akcent 1 134 2" xfId="5404"/>
    <cellStyle name="40% - akcent 1 135" xfId="1597"/>
    <cellStyle name="40% - akcent 1 135 2" xfId="5405"/>
    <cellStyle name="40% - akcent 1 136" xfId="1598"/>
    <cellStyle name="40% - akcent 1 136 2" xfId="5406"/>
    <cellStyle name="40% - akcent 1 137" xfId="1599"/>
    <cellStyle name="40% - akcent 1 137 2" xfId="5407"/>
    <cellStyle name="40% - akcent 1 138" xfId="1600"/>
    <cellStyle name="40% - akcent 1 138 2" xfId="5408"/>
    <cellStyle name="40% - akcent 1 139" xfId="1601"/>
    <cellStyle name="40% - akcent 1 139 2" xfId="5409"/>
    <cellStyle name="40% - akcent 1 14" xfId="1602"/>
    <cellStyle name="40% - akcent 1 14 2" xfId="1603"/>
    <cellStyle name="40% - akcent 1 14 2 2" xfId="5411"/>
    <cellStyle name="40% - akcent 1 14 3" xfId="5410"/>
    <cellStyle name="40% - akcent 1 140" xfId="1604"/>
    <cellStyle name="40% - akcent 1 140 2" xfId="5412"/>
    <cellStyle name="40% - akcent 1 141" xfId="1605"/>
    <cellStyle name="40% - akcent 1 141 2" xfId="5413"/>
    <cellStyle name="40% - akcent 1 142" xfId="1606"/>
    <cellStyle name="40% - akcent 1 142 2" xfId="5414"/>
    <cellStyle name="40% - akcent 1 143" xfId="1607"/>
    <cellStyle name="40% - akcent 1 143 2" xfId="5415"/>
    <cellStyle name="40% - akcent 1 144" xfId="1608"/>
    <cellStyle name="40% - akcent 1 144 2" xfId="5416"/>
    <cellStyle name="40% - akcent 1 145" xfId="1609"/>
    <cellStyle name="40% - akcent 1 145 2" xfId="5417"/>
    <cellStyle name="40% - akcent 1 146" xfId="1610"/>
    <cellStyle name="40% - akcent 1 146 2" xfId="5418"/>
    <cellStyle name="40% - akcent 1 147" xfId="1611"/>
    <cellStyle name="40% - akcent 1 147 2" xfId="5419"/>
    <cellStyle name="40% - akcent 1 148" xfId="1612"/>
    <cellStyle name="40% - akcent 1 148 2" xfId="5420"/>
    <cellStyle name="40% - akcent 1 149" xfId="1613"/>
    <cellStyle name="40% - akcent 1 149 2" xfId="5421"/>
    <cellStyle name="40% - akcent 1 15" xfId="1614"/>
    <cellStyle name="40% - akcent 1 15 2" xfId="1615"/>
    <cellStyle name="40% - akcent 1 15 2 2" xfId="5423"/>
    <cellStyle name="40% - akcent 1 15 3" xfId="5422"/>
    <cellStyle name="40% - akcent 1 150" xfId="1616"/>
    <cellStyle name="40% - akcent 1 150 2" xfId="5424"/>
    <cellStyle name="40% - akcent 1 151" xfId="1617"/>
    <cellStyle name="40% - akcent 1 151 2" xfId="5425"/>
    <cellStyle name="40% - akcent 1 152" xfId="1618"/>
    <cellStyle name="40% - akcent 1 152 2" xfId="5426"/>
    <cellStyle name="40% - akcent 1 153" xfId="1619"/>
    <cellStyle name="40% - akcent 1 153 2" xfId="5427"/>
    <cellStyle name="40% - akcent 1 154" xfId="1620"/>
    <cellStyle name="40% - akcent 1 154 2" xfId="5428"/>
    <cellStyle name="40% - akcent 1 155" xfId="1621"/>
    <cellStyle name="40% - akcent 1 155 2" xfId="5429"/>
    <cellStyle name="40% - akcent 1 156" xfId="1622"/>
    <cellStyle name="40% - akcent 1 156 2" xfId="5430"/>
    <cellStyle name="40% - akcent 1 157" xfId="1623"/>
    <cellStyle name="40% - akcent 1 157 2" xfId="5431"/>
    <cellStyle name="40% - akcent 1 158" xfId="1624"/>
    <cellStyle name="40% - akcent 1 158 2" xfId="5432"/>
    <cellStyle name="40% - akcent 1 159" xfId="1625"/>
    <cellStyle name="40% - akcent 1 159 2" xfId="5433"/>
    <cellStyle name="40% - akcent 1 16" xfId="1626"/>
    <cellStyle name="40% - akcent 1 16 2" xfId="1627"/>
    <cellStyle name="40% - akcent 1 16 2 2" xfId="5435"/>
    <cellStyle name="40% - akcent 1 16 3" xfId="5434"/>
    <cellStyle name="40% - akcent 1 160" xfId="1628"/>
    <cellStyle name="40% - akcent 1 160 2" xfId="5436"/>
    <cellStyle name="40% - akcent 1 161" xfId="1629"/>
    <cellStyle name="40% - akcent 1 161 2" xfId="5437"/>
    <cellStyle name="40% - akcent 1 162" xfId="1630"/>
    <cellStyle name="40% - akcent 1 162 2" xfId="5438"/>
    <cellStyle name="40% - akcent 1 163" xfId="1631"/>
    <cellStyle name="40% - akcent 1 163 2" xfId="5439"/>
    <cellStyle name="40% - akcent 1 164" xfId="1632"/>
    <cellStyle name="40% - akcent 1 164 2" xfId="5440"/>
    <cellStyle name="40% - akcent 1 165" xfId="1633"/>
    <cellStyle name="40% - akcent 1 165 2" xfId="5441"/>
    <cellStyle name="40% - akcent 1 166" xfId="1634"/>
    <cellStyle name="40% - akcent 1 166 2" xfId="5442"/>
    <cellStyle name="40% - akcent 1 167" xfId="1635"/>
    <cellStyle name="40% - akcent 1 167 2" xfId="5443"/>
    <cellStyle name="40% - akcent 1 168" xfId="1636"/>
    <cellStyle name="40% - akcent 1 168 2" xfId="5444"/>
    <cellStyle name="40% - akcent 1 169" xfId="1637"/>
    <cellStyle name="40% - akcent 1 169 2" xfId="5445"/>
    <cellStyle name="40% - akcent 1 17" xfId="1638"/>
    <cellStyle name="40% - akcent 1 17 2" xfId="1639"/>
    <cellStyle name="40% - akcent 1 17 2 2" xfId="5447"/>
    <cellStyle name="40% - akcent 1 17 3" xfId="5446"/>
    <cellStyle name="40% - akcent 1 170" xfId="1640"/>
    <cellStyle name="40% - akcent 1 170 2" xfId="5448"/>
    <cellStyle name="40% - akcent 1 171" xfId="1641"/>
    <cellStyle name="40% - akcent 1 171 2" xfId="5449"/>
    <cellStyle name="40% - akcent 1 172" xfId="1642"/>
    <cellStyle name="40% - akcent 1 172 2" xfId="5450"/>
    <cellStyle name="40% - akcent 1 173" xfId="1643"/>
    <cellStyle name="40% - akcent 1 173 2" xfId="5451"/>
    <cellStyle name="40% - akcent 1 174" xfId="1644"/>
    <cellStyle name="40% - akcent 1 174 2" xfId="5452"/>
    <cellStyle name="40% - akcent 1 175" xfId="1645"/>
    <cellStyle name="40% - akcent 1 175 2" xfId="5453"/>
    <cellStyle name="40% - akcent 1 176" xfId="1646"/>
    <cellStyle name="40% - akcent 1 176 2" xfId="5454"/>
    <cellStyle name="40% - akcent 1 177" xfId="1647"/>
    <cellStyle name="40% - akcent 1 177 2" xfId="5455"/>
    <cellStyle name="40% - akcent 1 178" xfId="1648"/>
    <cellStyle name="40% - akcent 1 178 2" xfId="5456"/>
    <cellStyle name="40% - akcent 1 179" xfId="1649"/>
    <cellStyle name="40% - akcent 1 179 2" xfId="5457"/>
    <cellStyle name="40% - akcent 1 18" xfId="1650"/>
    <cellStyle name="40% - akcent 1 18 2" xfId="1651"/>
    <cellStyle name="40% - akcent 1 18 2 2" xfId="5459"/>
    <cellStyle name="40% - akcent 1 18 3" xfId="5458"/>
    <cellStyle name="40% - akcent 1 180" xfId="1652"/>
    <cellStyle name="40% - akcent 1 180 2" xfId="5460"/>
    <cellStyle name="40% - akcent 1 181" xfId="1653"/>
    <cellStyle name="40% - akcent 1 181 2" xfId="5461"/>
    <cellStyle name="40% - akcent 1 182" xfId="1654"/>
    <cellStyle name="40% - akcent 1 182 2" xfId="5462"/>
    <cellStyle name="40% - akcent 1 183" xfId="1655"/>
    <cellStyle name="40% - akcent 1 183 2" xfId="5463"/>
    <cellStyle name="40% - akcent 1 184" xfId="1656"/>
    <cellStyle name="40% - akcent 1 184 2" xfId="5464"/>
    <cellStyle name="40% - akcent 1 185" xfId="1657"/>
    <cellStyle name="40% - akcent 1 185 2" xfId="5465"/>
    <cellStyle name="40% - akcent 1 186" xfId="1658"/>
    <cellStyle name="40% - akcent 1 186 2" xfId="5466"/>
    <cellStyle name="40% - akcent 1 187" xfId="1659"/>
    <cellStyle name="40% - akcent 1 187 2" xfId="5467"/>
    <cellStyle name="40% - akcent 1 188" xfId="1660"/>
    <cellStyle name="40% - akcent 1 188 2" xfId="5468"/>
    <cellStyle name="40% - akcent 1 189" xfId="1661"/>
    <cellStyle name="40% - akcent 1 189 2" xfId="5469"/>
    <cellStyle name="40% - akcent 1 19" xfId="1662"/>
    <cellStyle name="40% - akcent 1 19 2" xfId="1663"/>
    <cellStyle name="40% - akcent 1 19 2 2" xfId="5471"/>
    <cellStyle name="40% - akcent 1 19 3" xfId="5470"/>
    <cellStyle name="40% - akcent 1 190" xfId="1664"/>
    <cellStyle name="40% - akcent 1 190 2" xfId="5472"/>
    <cellStyle name="40% - akcent 1 191" xfId="1665"/>
    <cellStyle name="40% - akcent 1 191 2" xfId="5473"/>
    <cellStyle name="40% - akcent 1 192" xfId="1666"/>
    <cellStyle name="40% - akcent 1 192 2" xfId="5474"/>
    <cellStyle name="40% - akcent 1 193" xfId="1667"/>
    <cellStyle name="40% - akcent 1 193 2" xfId="5475"/>
    <cellStyle name="40% - akcent 1 194" xfId="1668"/>
    <cellStyle name="40% - akcent 1 194 2" xfId="5476"/>
    <cellStyle name="40% - akcent 1 195" xfId="3840"/>
    <cellStyle name="40% - akcent 1 196" xfId="7125"/>
    <cellStyle name="40% - akcent 1 2" xfId="1669"/>
    <cellStyle name="40% - akcent 1 2 2" xfId="1670"/>
    <cellStyle name="40% - akcent 1 2 2 2" xfId="5478"/>
    <cellStyle name="40% - akcent 1 2 3" xfId="5477"/>
    <cellStyle name="40% - akcent 1 20" xfId="1671"/>
    <cellStyle name="40% - akcent 1 20 2" xfId="1672"/>
    <cellStyle name="40% - akcent 1 20 2 2" xfId="5480"/>
    <cellStyle name="40% - akcent 1 20 3" xfId="5479"/>
    <cellStyle name="40% - akcent 1 21" xfId="1673"/>
    <cellStyle name="40% - akcent 1 21 2" xfId="1674"/>
    <cellStyle name="40% - akcent 1 21 2 2" xfId="5482"/>
    <cellStyle name="40% - akcent 1 21 3" xfId="5481"/>
    <cellStyle name="40% - akcent 1 22" xfId="1675"/>
    <cellStyle name="40% - akcent 1 22 2" xfId="1676"/>
    <cellStyle name="40% - akcent 1 22 2 2" xfId="5484"/>
    <cellStyle name="40% - akcent 1 22 3" xfId="5483"/>
    <cellStyle name="40% - akcent 1 23" xfId="1677"/>
    <cellStyle name="40% - akcent 1 23 2" xfId="1678"/>
    <cellStyle name="40% - akcent 1 23 2 2" xfId="5486"/>
    <cellStyle name="40% - akcent 1 23 3" xfId="5485"/>
    <cellStyle name="40% - akcent 1 24" xfId="1679"/>
    <cellStyle name="40% - akcent 1 24 2" xfId="1680"/>
    <cellStyle name="40% - akcent 1 24 2 2" xfId="5488"/>
    <cellStyle name="40% - akcent 1 24 3" xfId="5487"/>
    <cellStyle name="40% - akcent 1 25" xfId="1681"/>
    <cellStyle name="40% - akcent 1 25 2" xfId="1682"/>
    <cellStyle name="40% - akcent 1 25 2 2" xfId="5490"/>
    <cellStyle name="40% - akcent 1 25 3" xfId="5489"/>
    <cellStyle name="40% - akcent 1 26" xfId="1683"/>
    <cellStyle name="40% - akcent 1 26 2" xfId="1684"/>
    <cellStyle name="40% - akcent 1 26 2 2" xfId="5492"/>
    <cellStyle name="40% - akcent 1 26 3" xfId="5491"/>
    <cellStyle name="40% - akcent 1 27" xfId="1685"/>
    <cellStyle name="40% - akcent 1 27 2" xfId="1686"/>
    <cellStyle name="40% - akcent 1 27 2 2" xfId="5494"/>
    <cellStyle name="40% - akcent 1 27 3" xfId="5493"/>
    <cellStyle name="40% - akcent 1 28" xfId="1687"/>
    <cellStyle name="40% - akcent 1 28 2" xfId="1688"/>
    <cellStyle name="40% - akcent 1 28 2 2" xfId="5496"/>
    <cellStyle name="40% - akcent 1 28 3" xfId="5495"/>
    <cellStyle name="40% - akcent 1 29" xfId="1689"/>
    <cellStyle name="40% - akcent 1 29 2" xfId="1690"/>
    <cellStyle name="40% - akcent 1 29 2 2" xfId="5498"/>
    <cellStyle name="40% - akcent 1 29 3" xfId="5497"/>
    <cellStyle name="40% - akcent 1 3" xfId="1691"/>
    <cellStyle name="40% - akcent 1 3 2" xfId="1692"/>
    <cellStyle name="40% - akcent 1 3 2 2" xfId="5500"/>
    <cellStyle name="40% - akcent 1 3 3" xfId="5499"/>
    <cellStyle name="40% - akcent 1 30" xfId="1693"/>
    <cellStyle name="40% - akcent 1 30 2" xfId="1694"/>
    <cellStyle name="40% - akcent 1 30 2 2" xfId="5502"/>
    <cellStyle name="40% - akcent 1 30 3" xfId="5501"/>
    <cellStyle name="40% - akcent 1 31" xfId="1695"/>
    <cellStyle name="40% - akcent 1 31 2" xfId="1696"/>
    <cellStyle name="40% - akcent 1 31 2 2" xfId="5504"/>
    <cellStyle name="40% - akcent 1 31 3" xfId="5503"/>
    <cellStyle name="40% - akcent 1 32" xfId="1697"/>
    <cellStyle name="40% - akcent 1 32 2" xfId="1698"/>
    <cellStyle name="40% - akcent 1 32 2 2" xfId="5506"/>
    <cellStyle name="40% - akcent 1 32 3" xfId="5505"/>
    <cellStyle name="40% - akcent 1 33" xfId="1699"/>
    <cellStyle name="40% - akcent 1 33 2" xfId="1700"/>
    <cellStyle name="40% - akcent 1 33 2 2" xfId="5508"/>
    <cellStyle name="40% - akcent 1 33 3" xfId="5507"/>
    <cellStyle name="40% - akcent 1 34" xfId="1701"/>
    <cellStyle name="40% - akcent 1 34 2" xfId="1702"/>
    <cellStyle name="40% - akcent 1 34 2 2" xfId="5510"/>
    <cellStyle name="40% - akcent 1 34 3" xfId="5509"/>
    <cellStyle name="40% - akcent 1 35" xfId="1703"/>
    <cellStyle name="40% - akcent 1 35 2" xfId="1704"/>
    <cellStyle name="40% - akcent 1 35 2 2" xfId="5512"/>
    <cellStyle name="40% - akcent 1 35 3" xfId="5511"/>
    <cellStyle name="40% - akcent 1 36" xfId="1705"/>
    <cellStyle name="40% - akcent 1 36 2" xfId="1706"/>
    <cellStyle name="40% - akcent 1 36 2 2" xfId="5514"/>
    <cellStyle name="40% - akcent 1 36 3" xfId="5513"/>
    <cellStyle name="40% - akcent 1 37" xfId="1707"/>
    <cellStyle name="40% - akcent 1 37 2" xfId="1708"/>
    <cellStyle name="40% - akcent 1 37 2 2" xfId="5516"/>
    <cellStyle name="40% - akcent 1 37 3" xfId="5515"/>
    <cellStyle name="40% - akcent 1 38" xfId="1709"/>
    <cellStyle name="40% - akcent 1 38 2" xfId="1710"/>
    <cellStyle name="40% - akcent 1 38 2 2" xfId="5518"/>
    <cellStyle name="40% - akcent 1 38 3" xfId="5517"/>
    <cellStyle name="40% - akcent 1 39" xfId="1711"/>
    <cellStyle name="40% - akcent 1 39 2" xfId="1712"/>
    <cellStyle name="40% - akcent 1 39 2 2" xfId="5520"/>
    <cellStyle name="40% - akcent 1 39 3" xfId="5519"/>
    <cellStyle name="40% - akcent 1 4" xfId="1713"/>
    <cellStyle name="40% - akcent 1 4 2" xfId="1714"/>
    <cellStyle name="40% - akcent 1 4 2 2" xfId="5522"/>
    <cellStyle name="40% - akcent 1 4 3" xfId="5521"/>
    <cellStyle name="40% - akcent 1 40" xfId="1715"/>
    <cellStyle name="40% - akcent 1 40 2" xfId="1716"/>
    <cellStyle name="40% - akcent 1 40 2 2" xfId="5524"/>
    <cellStyle name="40% - akcent 1 40 3" xfId="5523"/>
    <cellStyle name="40% - akcent 1 41" xfId="1717"/>
    <cellStyle name="40% - akcent 1 41 2" xfId="1718"/>
    <cellStyle name="40% - akcent 1 41 2 2" xfId="5526"/>
    <cellStyle name="40% - akcent 1 41 3" xfId="5525"/>
    <cellStyle name="40% - akcent 1 42" xfId="1719"/>
    <cellStyle name="40% - akcent 1 42 2" xfId="1720"/>
    <cellStyle name="40% - akcent 1 42 2 2" xfId="5528"/>
    <cellStyle name="40% - akcent 1 42 3" xfId="5527"/>
    <cellStyle name="40% - akcent 1 43" xfId="1721"/>
    <cellStyle name="40% - akcent 1 43 2" xfId="1722"/>
    <cellStyle name="40% - akcent 1 43 2 2" xfId="5530"/>
    <cellStyle name="40% - akcent 1 43 3" xfId="5529"/>
    <cellStyle name="40% - akcent 1 44" xfId="1723"/>
    <cellStyle name="40% - akcent 1 44 2" xfId="1724"/>
    <cellStyle name="40% - akcent 1 44 2 2" xfId="5532"/>
    <cellStyle name="40% - akcent 1 44 3" xfId="5531"/>
    <cellStyle name="40% - akcent 1 45" xfId="1725"/>
    <cellStyle name="40% - akcent 1 45 2" xfId="1726"/>
    <cellStyle name="40% - akcent 1 45 2 2" xfId="5534"/>
    <cellStyle name="40% - akcent 1 45 3" xfId="5533"/>
    <cellStyle name="40% - akcent 1 46" xfId="1727"/>
    <cellStyle name="40% - akcent 1 46 2" xfId="1728"/>
    <cellStyle name="40% - akcent 1 46 2 2" xfId="5536"/>
    <cellStyle name="40% - akcent 1 46 3" xfId="5535"/>
    <cellStyle name="40% - akcent 1 47" xfId="1729"/>
    <cellStyle name="40% - akcent 1 47 2" xfId="1730"/>
    <cellStyle name="40% - akcent 1 47 2 2" xfId="5538"/>
    <cellStyle name="40% - akcent 1 47 3" xfId="5537"/>
    <cellStyle name="40% - akcent 1 48" xfId="1731"/>
    <cellStyle name="40% - akcent 1 48 2" xfId="1732"/>
    <cellStyle name="40% - akcent 1 48 2 2" xfId="5540"/>
    <cellStyle name="40% - akcent 1 48 3" xfId="5539"/>
    <cellStyle name="40% - akcent 1 49" xfId="1733"/>
    <cellStyle name="40% - akcent 1 49 2" xfId="1734"/>
    <cellStyle name="40% - akcent 1 49 2 2" xfId="5542"/>
    <cellStyle name="40% - akcent 1 49 3" xfId="5541"/>
    <cellStyle name="40% - akcent 1 5" xfId="1735"/>
    <cellStyle name="40% - akcent 1 5 2" xfId="1736"/>
    <cellStyle name="40% - akcent 1 5 2 2" xfId="5544"/>
    <cellStyle name="40% - akcent 1 5 3" xfId="5543"/>
    <cellStyle name="40% - akcent 1 50" xfId="1737"/>
    <cellStyle name="40% - akcent 1 50 2" xfId="1738"/>
    <cellStyle name="40% - akcent 1 50 2 2" xfId="5546"/>
    <cellStyle name="40% - akcent 1 50 3" xfId="5545"/>
    <cellStyle name="40% - akcent 1 51" xfId="1739"/>
    <cellStyle name="40% - akcent 1 51 2" xfId="1740"/>
    <cellStyle name="40% - akcent 1 51 2 2" xfId="5548"/>
    <cellStyle name="40% - akcent 1 51 3" xfId="5547"/>
    <cellStyle name="40% - akcent 1 52" xfId="1741"/>
    <cellStyle name="40% - akcent 1 52 2" xfId="1742"/>
    <cellStyle name="40% - akcent 1 52 2 2" xfId="5550"/>
    <cellStyle name="40% - akcent 1 52 3" xfId="5549"/>
    <cellStyle name="40% - akcent 1 53" xfId="1743"/>
    <cellStyle name="40% - akcent 1 53 2" xfId="1744"/>
    <cellStyle name="40% - akcent 1 53 2 2" xfId="5552"/>
    <cellStyle name="40% - akcent 1 53 3" xfId="5551"/>
    <cellStyle name="40% - akcent 1 54" xfId="1745"/>
    <cellStyle name="40% - akcent 1 54 2" xfId="1746"/>
    <cellStyle name="40% - akcent 1 54 2 2" xfId="5554"/>
    <cellStyle name="40% - akcent 1 54 3" xfId="5553"/>
    <cellStyle name="40% - akcent 1 55" xfId="1747"/>
    <cellStyle name="40% - akcent 1 55 2" xfId="1748"/>
    <cellStyle name="40% - akcent 1 55 2 2" xfId="5556"/>
    <cellStyle name="40% - akcent 1 55 3" xfId="5555"/>
    <cellStyle name="40% - akcent 1 56" xfId="1749"/>
    <cellStyle name="40% - akcent 1 56 2" xfId="1750"/>
    <cellStyle name="40% - akcent 1 56 2 2" xfId="5558"/>
    <cellStyle name="40% - akcent 1 56 3" xfId="5557"/>
    <cellStyle name="40% - akcent 1 57" xfId="1751"/>
    <cellStyle name="40% - akcent 1 57 2" xfId="1752"/>
    <cellStyle name="40% - akcent 1 57 2 2" xfId="5560"/>
    <cellStyle name="40% - akcent 1 57 3" xfId="5559"/>
    <cellStyle name="40% - akcent 1 58" xfId="1753"/>
    <cellStyle name="40% - akcent 1 58 2" xfId="1754"/>
    <cellStyle name="40% - akcent 1 58 2 2" xfId="5562"/>
    <cellStyle name="40% - akcent 1 58 3" xfId="5561"/>
    <cellStyle name="40% - akcent 1 59" xfId="1755"/>
    <cellStyle name="40% - akcent 1 59 2" xfId="1756"/>
    <cellStyle name="40% - akcent 1 59 2 2" xfId="5564"/>
    <cellStyle name="40% - akcent 1 59 3" xfId="5563"/>
    <cellStyle name="40% - akcent 1 6" xfId="1757"/>
    <cellStyle name="40% - akcent 1 6 2" xfId="1758"/>
    <cellStyle name="40% - akcent 1 6 2 2" xfId="5566"/>
    <cellStyle name="40% - akcent 1 6 3" xfId="5565"/>
    <cellStyle name="40% - akcent 1 60" xfId="1759"/>
    <cellStyle name="40% - akcent 1 60 2" xfId="5567"/>
    <cellStyle name="40% - akcent 1 61" xfId="1760"/>
    <cellStyle name="40% - akcent 1 61 2" xfId="5568"/>
    <cellStyle name="40% - akcent 1 62" xfId="1761"/>
    <cellStyle name="40% - akcent 1 62 2" xfId="5569"/>
    <cellStyle name="40% - akcent 1 63" xfId="1762"/>
    <cellStyle name="40% - akcent 1 63 2" xfId="5570"/>
    <cellStyle name="40% - akcent 1 64" xfId="1763"/>
    <cellStyle name="40% - akcent 1 64 2" xfId="5571"/>
    <cellStyle name="40% - akcent 1 65" xfId="1764"/>
    <cellStyle name="40% - akcent 1 65 2" xfId="5572"/>
    <cellStyle name="40% - akcent 1 66" xfId="1765"/>
    <cellStyle name="40% - akcent 1 66 2" xfId="5573"/>
    <cellStyle name="40% - akcent 1 67" xfId="1766"/>
    <cellStyle name="40% - akcent 1 67 2" xfId="5574"/>
    <cellStyle name="40% - akcent 1 68" xfId="1767"/>
    <cellStyle name="40% - akcent 1 68 2" xfId="5575"/>
    <cellStyle name="40% - akcent 1 69" xfId="1768"/>
    <cellStyle name="40% - akcent 1 69 2" xfId="5576"/>
    <cellStyle name="40% - akcent 1 7" xfId="1769"/>
    <cellStyle name="40% - akcent 1 7 2" xfId="1770"/>
    <cellStyle name="40% - akcent 1 7 2 2" xfId="5578"/>
    <cellStyle name="40% - akcent 1 7 3" xfId="5577"/>
    <cellStyle name="40% - akcent 1 70" xfId="1771"/>
    <cellStyle name="40% - akcent 1 70 2" xfId="5579"/>
    <cellStyle name="40% - akcent 1 71" xfId="1772"/>
    <cellStyle name="40% - akcent 1 71 2" xfId="5580"/>
    <cellStyle name="40% - akcent 1 72" xfId="1773"/>
    <cellStyle name="40% - akcent 1 72 2" xfId="5581"/>
    <cellStyle name="40% - akcent 1 73" xfId="1774"/>
    <cellStyle name="40% - akcent 1 73 2" xfId="5582"/>
    <cellStyle name="40% - akcent 1 74" xfId="1775"/>
    <cellStyle name="40% - akcent 1 74 2" xfId="5583"/>
    <cellStyle name="40% - akcent 1 75" xfId="1776"/>
    <cellStyle name="40% - akcent 1 75 2" xfId="5584"/>
    <cellStyle name="40% - akcent 1 76" xfId="1777"/>
    <cellStyle name="40% - akcent 1 76 2" xfId="5585"/>
    <cellStyle name="40% - akcent 1 77" xfId="1778"/>
    <cellStyle name="40% - akcent 1 77 2" xfId="5586"/>
    <cellStyle name="40% - akcent 1 78" xfId="1779"/>
    <cellStyle name="40% - akcent 1 78 2" xfId="5587"/>
    <cellStyle name="40% - akcent 1 79" xfId="1780"/>
    <cellStyle name="40% - akcent 1 79 2" xfId="5588"/>
    <cellStyle name="40% - akcent 1 8" xfId="1781"/>
    <cellStyle name="40% - akcent 1 8 2" xfId="1782"/>
    <cellStyle name="40% - akcent 1 8 2 2" xfId="5590"/>
    <cellStyle name="40% - akcent 1 8 3" xfId="5589"/>
    <cellStyle name="40% - akcent 1 80" xfId="1783"/>
    <cellStyle name="40% - akcent 1 80 2" xfId="5591"/>
    <cellStyle name="40% - akcent 1 81" xfId="1784"/>
    <cellStyle name="40% - akcent 1 81 2" xfId="5592"/>
    <cellStyle name="40% - akcent 1 82" xfId="1785"/>
    <cellStyle name="40% - akcent 1 82 2" xfId="5593"/>
    <cellStyle name="40% - akcent 1 83" xfId="1786"/>
    <cellStyle name="40% - akcent 1 83 2" xfId="5594"/>
    <cellStyle name="40% - akcent 1 84" xfId="1787"/>
    <cellStyle name="40% - akcent 1 84 2" xfId="5595"/>
    <cellStyle name="40% - akcent 1 85" xfId="1788"/>
    <cellStyle name="40% - akcent 1 85 2" xfId="5596"/>
    <cellStyle name="40% - akcent 1 86" xfId="1789"/>
    <cellStyle name="40% - akcent 1 86 2" xfId="5597"/>
    <cellStyle name="40% - akcent 1 87" xfId="1790"/>
    <cellStyle name="40% - akcent 1 87 2" xfId="5598"/>
    <cellStyle name="40% - akcent 1 88" xfId="1791"/>
    <cellStyle name="40% - akcent 1 88 2" xfId="5599"/>
    <cellStyle name="40% - akcent 1 89" xfId="1792"/>
    <cellStyle name="40% - akcent 1 89 2" xfId="5600"/>
    <cellStyle name="40% - akcent 1 9" xfId="1793"/>
    <cellStyle name="40% - akcent 1 9 2" xfId="1794"/>
    <cellStyle name="40% - akcent 1 9 2 2" xfId="5602"/>
    <cellStyle name="40% - akcent 1 9 3" xfId="5601"/>
    <cellStyle name="40% - akcent 1 90" xfId="1795"/>
    <cellStyle name="40% - akcent 1 90 2" xfId="5603"/>
    <cellStyle name="40% - akcent 1 91" xfId="1796"/>
    <cellStyle name="40% - akcent 1 91 2" xfId="5604"/>
    <cellStyle name="40% - akcent 1 92" xfId="1797"/>
    <cellStyle name="40% - akcent 1 92 2" xfId="5605"/>
    <cellStyle name="40% - akcent 1 93" xfId="1798"/>
    <cellStyle name="40% - akcent 1 93 2" xfId="5606"/>
    <cellStyle name="40% - akcent 1 94" xfId="1799"/>
    <cellStyle name="40% - akcent 1 94 2" xfId="5607"/>
    <cellStyle name="40% - akcent 1 95" xfId="1800"/>
    <cellStyle name="40% - akcent 1 95 2" xfId="5608"/>
    <cellStyle name="40% - akcent 1 96" xfId="1801"/>
    <cellStyle name="40% - akcent 1 96 2" xfId="5609"/>
    <cellStyle name="40% - akcent 1 97" xfId="1802"/>
    <cellStyle name="40% - akcent 1 97 2" xfId="5610"/>
    <cellStyle name="40% - akcent 1 98" xfId="1803"/>
    <cellStyle name="40% - akcent 1 98 2" xfId="5611"/>
    <cellStyle name="40% - akcent 1 99" xfId="1804"/>
    <cellStyle name="40% - akcent 1 99 2" xfId="5612"/>
    <cellStyle name="40% - akcent 2" xfId="29" builtinId="35" customBuiltin="1"/>
    <cellStyle name="40% - akcent 2 10" xfId="1805"/>
    <cellStyle name="40% - akcent 2 10 2" xfId="1806"/>
    <cellStyle name="40% - akcent 2 10 2 2" xfId="5614"/>
    <cellStyle name="40% - akcent 2 10 3" xfId="5613"/>
    <cellStyle name="40% - akcent 2 100" xfId="1807"/>
    <cellStyle name="40% - akcent 2 100 2" xfId="5615"/>
    <cellStyle name="40% - akcent 2 101" xfId="1808"/>
    <cellStyle name="40% - akcent 2 101 2" xfId="5616"/>
    <cellStyle name="40% - akcent 2 102" xfId="1809"/>
    <cellStyle name="40% - akcent 2 102 2" xfId="5617"/>
    <cellStyle name="40% - akcent 2 103" xfId="1810"/>
    <cellStyle name="40% - akcent 2 103 2" xfId="5618"/>
    <cellStyle name="40% - akcent 2 104" xfId="1811"/>
    <cellStyle name="40% - akcent 2 104 2" xfId="5619"/>
    <cellStyle name="40% - akcent 2 105" xfId="1812"/>
    <cellStyle name="40% - akcent 2 105 2" xfId="5620"/>
    <cellStyle name="40% - akcent 2 106" xfId="1813"/>
    <cellStyle name="40% - akcent 2 106 2" xfId="5621"/>
    <cellStyle name="40% - akcent 2 107" xfId="1814"/>
    <cellStyle name="40% - akcent 2 107 2" xfId="5622"/>
    <cellStyle name="40% - akcent 2 108" xfId="1815"/>
    <cellStyle name="40% - akcent 2 108 2" xfId="5623"/>
    <cellStyle name="40% - akcent 2 109" xfId="1816"/>
    <cellStyle name="40% - akcent 2 109 2" xfId="5624"/>
    <cellStyle name="40% - akcent 2 11" xfId="1817"/>
    <cellStyle name="40% - akcent 2 11 2" xfId="1818"/>
    <cellStyle name="40% - akcent 2 11 2 2" xfId="5626"/>
    <cellStyle name="40% - akcent 2 11 3" xfId="5625"/>
    <cellStyle name="40% - akcent 2 110" xfId="1819"/>
    <cellStyle name="40% - akcent 2 110 2" xfId="5627"/>
    <cellStyle name="40% - akcent 2 111" xfId="1820"/>
    <cellStyle name="40% - akcent 2 111 2" xfId="5628"/>
    <cellStyle name="40% - akcent 2 112" xfId="1821"/>
    <cellStyle name="40% - akcent 2 112 2" xfId="5629"/>
    <cellStyle name="40% - akcent 2 113" xfId="1822"/>
    <cellStyle name="40% - akcent 2 113 2" xfId="5630"/>
    <cellStyle name="40% - akcent 2 114" xfId="1823"/>
    <cellStyle name="40% - akcent 2 114 2" xfId="5631"/>
    <cellStyle name="40% - akcent 2 115" xfId="1824"/>
    <cellStyle name="40% - akcent 2 115 2" xfId="5632"/>
    <cellStyle name="40% - akcent 2 116" xfId="1825"/>
    <cellStyle name="40% - akcent 2 116 2" xfId="5633"/>
    <cellStyle name="40% - akcent 2 117" xfId="1826"/>
    <cellStyle name="40% - akcent 2 117 2" xfId="5634"/>
    <cellStyle name="40% - akcent 2 118" xfId="1827"/>
    <cellStyle name="40% - akcent 2 118 2" xfId="5635"/>
    <cellStyle name="40% - akcent 2 119" xfId="1828"/>
    <cellStyle name="40% - akcent 2 119 2" xfId="5636"/>
    <cellStyle name="40% - akcent 2 12" xfId="1829"/>
    <cellStyle name="40% - akcent 2 12 2" xfId="1830"/>
    <cellStyle name="40% - akcent 2 12 2 2" xfId="5638"/>
    <cellStyle name="40% - akcent 2 12 3" xfId="5637"/>
    <cellStyle name="40% - akcent 2 120" xfId="1831"/>
    <cellStyle name="40% - akcent 2 120 2" xfId="5639"/>
    <cellStyle name="40% - akcent 2 121" xfId="1832"/>
    <cellStyle name="40% - akcent 2 121 2" xfId="5640"/>
    <cellStyle name="40% - akcent 2 122" xfId="1833"/>
    <cellStyle name="40% - akcent 2 122 2" xfId="5641"/>
    <cellStyle name="40% - akcent 2 123" xfId="1834"/>
    <cellStyle name="40% - akcent 2 123 2" xfId="5642"/>
    <cellStyle name="40% - akcent 2 124" xfId="1835"/>
    <cellStyle name="40% - akcent 2 124 2" xfId="5643"/>
    <cellStyle name="40% - akcent 2 125" xfId="1836"/>
    <cellStyle name="40% - akcent 2 125 2" xfId="5644"/>
    <cellStyle name="40% - akcent 2 126" xfId="1837"/>
    <cellStyle name="40% - akcent 2 126 2" xfId="5645"/>
    <cellStyle name="40% - akcent 2 127" xfId="1838"/>
    <cellStyle name="40% - akcent 2 127 2" xfId="5646"/>
    <cellStyle name="40% - akcent 2 128" xfId="1839"/>
    <cellStyle name="40% - akcent 2 128 2" xfId="5647"/>
    <cellStyle name="40% - akcent 2 129" xfId="1840"/>
    <cellStyle name="40% - akcent 2 129 2" xfId="5648"/>
    <cellStyle name="40% - akcent 2 13" xfId="1841"/>
    <cellStyle name="40% - akcent 2 13 2" xfId="1842"/>
    <cellStyle name="40% - akcent 2 13 2 2" xfId="5650"/>
    <cellStyle name="40% - akcent 2 13 3" xfId="5649"/>
    <cellStyle name="40% - akcent 2 130" xfId="1843"/>
    <cellStyle name="40% - akcent 2 130 2" xfId="5651"/>
    <cellStyle name="40% - akcent 2 131" xfId="1844"/>
    <cellStyle name="40% - akcent 2 131 2" xfId="5652"/>
    <cellStyle name="40% - akcent 2 132" xfId="1845"/>
    <cellStyle name="40% - akcent 2 132 2" xfId="5653"/>
    <cellStyle name="40% - akcent 2 133" xfId="1846"/>
    <cellStyle name="40% - akcent 2 133 2" xfId="5654"/>
    <cellStyle name="40% - akcent 2 134" xfId="1847"/>
    <cellStyle name="40% - akcent 2 134 2" xfId="5655"/>
    <cellStyle name="40% - akcent 2 135" xfId="1848"/>
    <cellStyle name="40% - akcent 2 135 2" xfId="5656"/>
    <cellStyle name="40% - akcent 2 136" xfId="1849"/>
    <cellStyle name="40% - akcent 2 136 2" xfId="5657"/>
    <cellStyle name="40% - akcent 2 137" xfId="1850"/>
    <cellStyle name="40% - akcent 2 137 2" xfId="5658"/>
    <cellStyle name="40% - akcent 2 138" xfId="1851"/>
    <cellStyle name="40% - akcent 2 138 2" xfId="5659"/>
    <cellStyle name="40% - akcent 2 139" xfId="1852"/>
    <cellStyle name="40% - akcent 2 139 2" xfId="5660"/>
    <cellStyle name="40% - akcent 2 14" xfId="1853"/>
    <cellStyle name="40% - akcent 2 14 2" xfId="1854"/>
    <cellStyle name="40% - akcent 2 14 2 2" xfId="5662"/>
    <cellStyle name="40% - akcent 2 14 3" xfId="5661"/>
    <cellStyle name="40% - akcent 2 140" xfId="1855"/>
    <cellStyle name="40% - akcent 2 140 2" xfId="5663"/>
    <cellStyle name="40% - akcent 2 141" xfId="1856"/>
    <cellStyle name="40% - akcent 2 141 2" xfId="5664"/>
    <cellStyle name="40% - akcent 2 142" xfId="1857"/>
    <cellStyle name="40% - akcent 2 142 2" xfId="5665"/>
    <cellStyle name="40% - akcent 2 143" xfId="1858"/>
    <cellStyle name="40% - akcent 2 143 2" xfId="5666"/>
    <cellStyle name="40% - akcent 2 144" xfId="1859"/>
    <cellStyle name="40% - akcent 2 144 2" xfId="5667"/>
    <cellStyle name="40% - akcent 2 145" xfId="1860"/>
    <cellStyle name="40% - akcent 2 145 2" xfId="5668"/>
    <cellStyle name="40% - akcent 2 146" xfId="1861"/>
    <cellStyle name="40% - akcent 2 146 2" xfId="5669"/>
    <cellStyle name="40% - akcent 2 147" xfId="1862"/>
    <cellStyle name="40% - akcent 2 147 2" xfId="5670"/>
    <cellStyle name="40% - akcent 2 148" xfId="1863"/>
    <cellStyle name="40% - akcent 2 148 2" xfId="5671"/>
    <cellStyle name="40% - akcent 2 149" xfId="1864"/>
    <cellStyle name="40% - akcent 2 149 2" xfId="5672"/>
    <cellStyle name="40% - akcent 2 15" xfId="1865"/>
    <cellStyle name="40% - akcent 2 15 2" xfId="1866"/>
    <cellStyle name="40% - akcent 2 15 2 2" xfId="5674"/>
    <cellStyle name="40% - akcent 2 15 3" xfId="5673"/>
    <cellStyle name="40% - akcent 2 150" xfId="1867"/>
    <cellStyle name="40% - akcent 2 150 2" xfId="5675"/>
    <cellStyle name="40% - akcent 2 151" xfId="1868"/>
    <cellStyle name="40% - akcent 2 151 2" xfId="5676"/>
    <cellStyle name="40% - akcent 2 152" xfId="1869"/>
    <cellStyle name="40% - akcent 2 152 2" xfId="5677"/>
    <cellStyle name="40% - akcent 2 153" xfId="1870"/>
    <cellStyle name="40% - akcent 2 153 2" xfId="5678"/>
    <cellStyle name="40% - akcent 2 154" xfId="1871"/>
    <cellStyle name="40% - akcent 2 154 2" xfId="5679"/>
    <cellStyle name="40% - akcent 2 155" xfId="1872"/>
    <cellStyle name="40% - akcent 2 155 2" xfId="5680"/>
    <cellStyle name="40% - akcent 2 156" xfId="1873"/>
    <cellStyle name="40% - akcent 2 156 2" xfId="5681"/>
    <cellStyle name="40% - akcent 2 157" xfId="1874"/>
    <cellStyle name="40% - akcent 2 157 2" xfId="5682"/>
    <cellStyle name="40% - akcent 2 158" xfId="1875"/>
    <cellStyle name="40% - akcent 2 158 2" xfId="5683"/>
    <cellStyle name="40% - akcent 2 159" xfId="1876"/>
    <cellStyle name="40% - akcent 2 159 2" xfId="5684"/>
    <cellStyle name="40% - akcent 2 16" xfId="1877"/>
    <cellStyle name="40% - akcent 2 16 2" xfId="1878"/>
    <cellStyle name="40% - akcent 2 16 2 2" xfId="5686"/>
    <cellStyle name="40% - akcent 2 16 3" xfId="5685"/>
    <cellStyle name="40% - akcent 2 160" xfId="1879"/>
    <cellStyle name="40% - akcent 2 160 2" xfId="5687"/>
    <cellStyle name="40% - akcent 2 161" xfId="1880"/>
    <cellStyle name="40% - akcent 2 161 2" xfId="5688"/>
    <cellStyle name="40% - akcent 2 162" xfId="1881"/>
    <cellStyle name="40% - akcent 2 162 2" xfId="5689"/>
    <cellStyle name="40% - akcent 2 163" xfId="1882"/>
    <cellStyle name="40% - akcent 2 163 2" xfId="5690"/>
    <cellStyle name="40% - akcent 2 164" xfId="1883"/>
    <cellStyle name="40% - akcent 2 164 2" xfId="5691"/>
    <cellStyle name="40% - akcent 2 165" xfId="1884"/>
    <cellStyle name="40% - akcent 2 165 2" xfId="5692"/>
    <cellStyle name="40% - akcent 2 166" xfId="1885"/>
    <cellStyle name="40% - akcent 2 166 2" xfId="5693"/>
    <cellStyle name="40% - akcent 2 167" xfId="1886"/>
    <cellStyle name="40% - akcent 2 167 2" xfId="5694"/>
    <cellStyle name="40% - akcent 2 168" xfId="1887"/>
    <cellStyle name="40% - akcent 2 168 2" xfId="5695"/>
    <cellStyle name="40% - akcent 2 169" xfId="1888"/>
    <cellStyle name="40% - akcent 2 169 2" xfId="5696"/>
    <cellStyle name="40% - akcent 2 17" xfId="1889"/>
    <cellStyle name="40% - akcent 2 17 2" xfId="1890"/>
    <cellStyle name="40% - akcent 2 17 2 2" xfId="5698"/>
    <cellStyle name="40% - akcent 2 17 3" xfId="5697"/>
    <cellStyle name="40% - akcent 2 170" xfId="1891"/>
    <cellStyle name="40% - akcent 2 170 2" xfId="5699"/>
    <cellStyle name="40% - akcent 2 171" xfId="1892"/>
    <cellStyle name="40% - akcent 2 171 2" xfId="5700"/>
    <cellStyle name="40% - akcent 2 172" xfId="1893"/>
    <cellStyle name="40% - akcent 2 172 2" xfId="5701"/>
    <cellStyle name="40% - akcent 2 173" xfId="1894"/>
    <cellStyle name="40% - akcent 2 173 2" xfId="5702"/>
    <cellStyle name="40% - akcent 2 174" xfId="1895"/>
    <cellStyle name="40% - akcent 2 174 2" xfId="5703"/>
    <cellStyle name="40% - akcent 2 175" xfId="1896"/>
    <cellStyle name="40% - akcent 2 175 2" xfId="5704"/>
    <cellStyle name="40% - akcent 2 176" xfId="1897"/>
    <cellStyle name="40% - akcent 2 176 2" xfId="5705"/>
    <cellStyle name="40% - akcent 2 177" xfId="1898"/>
    <cellStyle name="40% - akcent 2 177 2" xfId="5706"/>
    <cellStyle name="40% - akcent 2 178" xfId="1899"/>
    <cellStyle name="40% - akcent 2 178 2" xfId="5707"/>
    <cellStyle name="40% - akcent 2 179" xfId="1900"/>
    <cellStyle name="40% - akcent 2 179 2" xfId="5708"/>
    <cellStyle name="40% - akcent 2 18" xfId="1901"/>
    <cellStyle name="40% - akcent 2 18 2" xfId="1902"/>
    <cellStyle name="40% - akcent 2 18 2 2" xfId="5710"/>
    <cellStyle name="40% - akcent 2 18 3" xfId="5709"/>
    <cellStyle name="40% - akcent 2 180" xfId="1903"/>
    <cellStyle name="40% - akcent 2 180 2" xfId="5711"/>
    <cellStyle name="40% - akcent 2 181" xfId="1904"/>
    <cellStyle name="40% - akcent 2 181 2" xfId="5712"/>
    <cellStyle name="40% - akcent 2 182" xfId="1905"/>
    <cellStyle name="40% - akcent 2 182 2" xfId="5713"/>
    <cellStyle name="40% - akcent 2 183" xfId="1906"/>
    <cellStyle name="40% - akcent 2 183 2" xfId="5714"/>
    <cellStyle name="40% - akcent 2 184" xfId="1907"/>
    <cellStyle name="40% - akcent 2 184 2" xfId="5715"/>
    <cellStyle name="40% - akcent 2 185" xfId="1908"/>
    <cellStyle name="40% - akcent 2 185 2" xfId="5716"/>
    <cellStyle name="40% - akcent 2 186" xfId="1909"/>
    <cellStyle name="40% - akcent 2 186 2" xfId="5717"/>
    <cellStyle name="40% - akcent 2 187" xfId="1910"/>
    <cellStyle name="40% - akcent 2 187 2" xfId="5718"/>
    <cellStyle name="40% - akcent 2 188" xfId="1911"/>
    <cellStyle name="40% - akcent 2 188 2" xfId="5719"/>
    <cellStyle name="40% - akcent 2 189" xfId="1912"/>
    <cellStyle name="40% - akcent 2 189 2" xfId="5720"/>
    <cellStyle name="40% - akcent 2 19" xfId="1913"/>
    <cellStyle name="40% - akcent 2 19 2" xfId="1914"/>
    <cellStyle name="40% - akcent 2 19 2 2" xfId="5722"/>
    <cellStyle name="40% - akcent 2 19 3" xfId="5721"/>
    <cellStyle name="40% - akcent 2 190" xfId="1915"/>
    <cellStyle name="40% - akcent 2 190 2" xfId="5723"/>
    <cellStyle name="40% - akcent 2 191" xfId="1916"/>
    <cellStyle name="40% - akcent 2 191 2" xfId="5724"/>
    <cellStyle name="40% - akcent 2 192" xfId="1917"/>
    <cellStyle name="40% - akcent 2 192 2" xfId="5725"/>
    <cellStyle name="40% - akcent 2 193" xfId="1918"/>
    <cellStyle name="40% - akcent 2 193 2" xfId="5726"/>
    <cellStyle name="40% - akcent 2 194" xfId="1919"/>
    <cellStyle name="40% - akcent 2 194 2" xfId="5727"/>
    <cellStyle name="40% - akcent 2 195" xfId="3842"/>
    <cellStyle name="40% - akcent 2 196" xfId="7126"/>
    <cellStyle name="40% - akcent 2 2" xfId="1920"/>
    <cellStyle name="40% - akcent 2 2 2" xfId="1921"/>
    <cellStyle name="40% - akcent 2 2 2 2" xfId="5729"/>
    <cellStyle name="40% - akcent 2 2 3" xfId="5728"/>
    <cellStyle name="40% - akcent 2 20" xfId="1922"/>
    <cellStyle name="40% - akcent 2 20 2" xfId="1923"/>
    <cellStyle name="40% - akcent 2 20 2 2" xfId="5731"/>
    <cellStyle name="40% - akcent 2 20 3" xfId="5730"/>
    <cellStyle name="40% - akcent 2 21" xfId="1924"/>
    <cellStyle name="40% - akcent 2 21 2" xfId="1925"/>
    <cellStyle name="40% - akcent 2 21 2 2" xfId="5733"/>
    <cellStyle name="40% - akcent 2 21 3" xfId="5732"/>
    <cellStyle name="40% - akcent 2 22" xfId="1926"/>
    <cellStyle name="40% - akcent 2 22 2" xfId="1927"/>
    <cellStyle name="40% - akcent 2 22 2 2" xfId="5735"/>
    <cellStyle name="40% - akcent 2 22 3" xfId="5734"/>
    <cellStyle name="40% - akcent 2 23" xfId="1928"/>
    <cellStyle name="40% - akcent 2 23 2" xfId="1929"/>
    <cellStyle name="40% - akcent 2 23 2 2" xfId="5737"/>
    <cellStyle name="40% - akcent 2 23 3" xfId="5736"/>
    <cellStyle name="40% - akcent 2 24" xfId="1930"/>
    <cellStyle name="40% - akcent 2 24 2" xfId="1931"/>
    <cellStyle name="40% - akcent 2 24 2 2" xfId="5739"/>
    <cellStyle name="40% - akcent 2 24 3" xfId="5738"/>
    <cellStyle name="40% - akcent 2 25" xfId="1932"/>
    <cellStyle name="40% - akcent 2 25 2" xfId="1933"/>
    <cellStyle name="40% - akcent 2 25 2 2" xfId="5741"/>
    <cellStyle name="40% - akcent 2 25 3" xfId="5740"/>
    <cellStyle name="40% - akcent 2 26" xfId="1934"/>
    <cellStyle name="40% - akcent 2 26 2" xfId="1935"/>
    <cellStyle name="40% - akcent 2 26 2 2" xfId="5743"/>
    <cellStyle name="40% - akcent 2 26 3" xfId="5742"/>
    <cellStyle name="40% - akcent 2 27" xfId="1936"/>
    <cellStyle name="40% - akcent 2 27 2" xfId="1937"/>
    <cellStyle name="40% - akcent 2 27 2 2" xfId="5745"/>
    <cellStyle name="40% - akcent 2 27 3" xfId="5744"/>
    <cellStyle name="40% - akcent 2 28" xfId="1938"/>
    <cellStyle name="40% - akcent 2 28 2" xfId="1939"/>
    <cellStyle name="40% - akcent 2 28 2 2" xfId="5747"/>
    <cellStyle name="40% - akcent 2 28 3" xfId="5746"/>
    <cellStyle name="40% - akcent 2 29" xfId="1940"/>
    <cellStyle name="40% - akcent 2 29 2" xfId="1941"/>
    <cellStyle name="40% - akcent 2 29 2 2" xfId="5749"/>
    <cellStyle name="40% - akcent 2 29 3" xfId="5748"/>
    <cellStyle name="40% - akcent 2 3" xfId="1942"/>
    <cellStyle name="40% - akcent 2 3 2" xfId="1943"/>
    <cellStyle name="40% - akcent 2 3 2 2" xfId="5751"/>
    <cellStyle name="40% - akcent 2 3 3" xfId="5750"/>
    <cellStyle name="40% - akcent 2 30" xfId="1944"/>
    <cellStyle name="40% - akcent 2 30 2" xfId="1945"/>
    <cellStyle name="40% - akcent 2 30 2 2" xfId="5753"/>
    <cellStyle name="40% - akcent 2 30 3" xfId="5752"/>
    <cellStyle name="40% - akcent 2 31" xfId="1946"/>
    <cellStyle name="40% - akcent 2 31 2" xfId="1947"/>
    <cellStyle name="40% - akcent 2 31 2 2" xfId="5755"/>
    <cellStyle name="40% - akcent 2 31 3" xfId="5754"/>
    <cellStyle name="40% - akcent 2 32" xfId="1948"/>
    <cellStyle name="40% - akcent 2 32 2" xfId="1949"/>
    <cellStyle name="40% - akcent 2 32 2 2" xfId="5757"/>
    <cellStyle name="40% - akcent 2 32 3" xfId="5756"/>
    <cellStyle name="40% - akcent 2 33" xfId="1950"/>
    <cellStyle name="40% - akcent 2 33 2" xfId="1951"/>
    <cellStyle name="40% - akcent 2 33 2 2" xfId="5759"/>
    <cellStyle name="40% - akcent 2 33 3" xfId="5758"/>
    <cellStyle name="40% - akcent 2 34" xfId="1952"/>
    <cellStyle name="40% - akcent 2 34 2" xfId="1953"/>
    <cellStyle name="40% - akcent 2 34 2 2" xfId="5761"/>
    <cellStyle name="40% - akcent 2 34 3" xfId="5760"/>
    <cellStyle name="40% - akcent 2 35" xfId="1954"/>
    <cellStyle name="40% - akcent 2 35 2" xfId="1955"/>
    <cellStyle name="40% - akcent 2 35 2 2" xfId="5763"/>
    <cellStyle name="40% - akcent 2 35 3" xfId="5762"/>
    <cellStyle name="40% - akcent 2 36" xfId="1956"/>
    <cellStyle name="40% - akcent 2 36 2" xfId="1957"/>
    <cellStyle name="40% - akcent 2 36 2 2" xfId="5765"/>
    <cellStyle name="40% - akcent 2 36 3" xfId="5764"/>
    <cellStyle name="40% - akcent 2 37" xfId="1958"/>
    <cellStyle name="40% - akcent 2 37 2" xfId="1959"/>
    <cellStyle name="40% - akcent 2 37 2 2" xfId="5767"/>
    <cellStyle name="40% - akcent 2 37 3" xfId="5766"/>
    <cellStyle name="40% - akcent 2 38" xfId="1960"/>
    <cellStyle name="40% - akcent 2 38 2" xfId="1961"/>
    <cellStyle name="40% - akcent 2 38 2 2" xfId="5769"/>
    <cellStyle name="40% - akcent 2 38 3" xfId="5768"/>
    <cellStyle name="40% - akcent 2 39" xfId="1962"/>
    <cellStyle name="40% - akcent 2 39 2" xfId="1963"/>
    <cellStyle name="40% - akcent 2 39 2 2" xfId="5771"/>
    <cellStyle name="40% - akcent 2 39 3" xfId="5770"/>
    <cellStyle name="40% - akcent 2 4" xfId="1964"/>
    <cellStyle name="40% - akcent 2 4 2" xfId="1965"/>
    <cellStyle name="40% - akcent 2 4 2 2" xfId="5773"/>
    <cellStyle name="40% - akcent 2 4 3" xfId="5772"/>
    <cellStyle name="40% - akcent 2 40" xfId="1966"/>
    <cellStyle name="40% - akcent 2 40 2" xfId="1967"/>
    <cellStyle name="40% - akcent 2 40 2 2" xfId="5775"/>
    <cellStyle name="40% - akcent 2 40 3" xfId="5774"/>
    <cellStyle name="40% - akcent 2 41" xfId="1968"/>
    <cellStyle name="40% - akcent 2 41 2" xfId="1969"/>
    <cellStyle name="40% - akcent 2 41 2 2" xfId="5777"/>
    <cellStyle name="40% - akcent 2 41 3" xfId="5776"/>
    <cellStyle name="40% - akcent 2 42" xfId="1970"/>
    <cellStyle name="40% - akcent 2 42 2" xfId="1971"/>
    <cellStyle name="40% - akcent 2 42 2 2" xfId="5779"/>
    <cellStyle name="40% - akcent 2 42 3" xfId="5778"/>
    <cellStyle name="40% - akcent 2 43" xfId="1972"/>
    <cellStyle name="40% - akcent 2 43 2" xfId="1973"/>
    <cellStyle name="40% - akcent 2 43 2 2" xfId="5781"/>
    <cellStyle name="40% - akcent 2 43 3" xfId="5780"/>
    <cellStyle name="40% - akcent 2 44" xfId="1974"/>
    <cellStyle name="40% - akcent 2 44 2" xfId="1975"/>
    <cellStyle name="40% - akcent 2 44 2 2" xfId="5783"/>
    <cellStyle name="40% - akcent 2 44 3" xfId="5782"/>
    <cellStyle name="40% - akcent 2 45" xfId="1976"/>
    <cellStyle name="40% - akcent 2 45 2" xfId="1977"/>
    <cellStyle name="40% - akcent 2 45 2 2" xfId="5785"/>
    <cellStyle name="40% - akcent 2 45 3" xfId="5784"/>
    <cellStyle name="40% - akcent 2 46" xfId="1978"/>
    <cellStyle name="40% - akcent 2 46 2" xfId="1979"/>
    <cellStyle name="40% - akcent 2 46 2 2" xfId="5787"/>
    <cellStyle name="40% - akcent 2 46 3" xfId="5786"/>
    <cellStyle name="40% - akcent 2 47" xfId="1980"/>
    <cellStyle name="40% - akcent 2 47 2" xfId="1981"/>
    <cellStyle name="40% - akcent 2 47 2 2" xfId="5789"/>
    <cellStyle name="40% - akcent 2 47 3" xfId="5788"/>
    <cellStyle name="40% - akcent 2 48" xfId="1982"/>
    <cellStyle name="40% - akcent 2 48 2" xfId="1983"/>
    <cellStyle name="40% - akcent 2 48 2 2" xfId="5791"/>
    <cellStyle name="40% - akcent 2 48 3" xfId="5790"/>
    <cellStyle name="40% - akcent 2 49" xfId="1984"/>
    <cellStyle name="40% - akcent 2 49 2" xfId="1985"/>
    <cellStyle name="40% - akcent 2 49 2 2" xfId="5793"/>
    <cellStyle name="40% - akcent 2 49 3" xfId="5792"/>
    <cellStyle name="40% - akcent 2 5" xfId="1986"/>
    <cellStyle name="40% - akcent 2 5 2" xfId="1987"/>
    <cellStyle name="40% - akcent 2 5 2 2" xfId="5795"/>
    <cellStyle name="40% - akcent 2 5 3" xfId="5794"/>
    <cellStyle name="40% - akcent 2 50" xfId="1988"/>
    <cellStyle name="40% - akcent 2 50 2" xfId="1989"/>
    <cellStyle name="40% - akcent 2 50 2 2" xfId="5797"/>
    <cellStyle name="40% - akcent 2 50 3" xfId="5796"/>
    <cellStyle name="40% - akcent 2 51" xfId="1990"/>
    <cellStyle name="40% - akcent 2 51 2" xfId="1991"/>
    <cellStyle name="40% - akcent 2 51 2 2" xfId="5799"/>
    <cellStyle name="40% - akcent 2 51 3" xfId="5798"/>
    <cellStyle name="40% - akcent 2 52" xfId="1992"/>
    <cellStyle name="40% - akcent 2 52 2" xfId="1993"/>
    <cellStyle name="40% - akcent 2 52 2 2" xfId="5801"/>
    <cellStyle name="40% - akcent 2 52 3" xfId="5800"/>
    <cellStyle name="40% - akcent 2 53" xfId="1994"/>
    <cellStyle name="40% - akcent 2 53 2" xfId="1995"/>
    <cellStyle name="40% - akcent 2 53 2 2" xfId="5803"/>
    <cellStyle name="40% - akcent 2 53 3" xfId="5802"/>
    <cellStyle name="40% - akcent 2 54" xfId="1996"/>
    <cellStyle name="40% - akcent 2 54 2" xfId="1997"/>
    <cellStyle name="40% - akcent 2 54 2 2" xfId="5805"/>
    <cellStyle name="40% - akcent 2 54 3" xfId="5804"/>
    <cellStyle name="40% - akcent 2 55" xfId="1998"/>
    <cellStyle name="40% - akcent 2 55 2" xfId="1999"/>
    <cellStyle name="40% - akcent 2 55 2 2" xfId="5807"/>
    <cellStyle name="40% - akcent 2 55 3" xfId="5806"/>
    <cellStyle name="40% - akcent 2 56" xfId="2000"/>
    <cellStyle name="40% - akcent 2 56 2" xfId="2001"/>
    <cellStyle name="40% - akcent 2 56 2 2" xfId="5809"/>
    <cellStyle name="40% - akcent 2 56 3" xfId="5808"/>
    <cellStyle name="40% - akcent 2 57" xfId="2002"/>
    <cellStyle name="40% - akcent 2 57 2" xfId="2003"/>
    <cellStyle name="40% - akcent 2 57 2 2" xfId="5811"/>
    <cellStyle name="40% - akcent 2 57 3" xfId="5810"/>
    <cellStyle name="40% - akcent 2 58" xfId="2004"/>
    <cellStyle name="40% - akcent 2 58 2" xfId="2005"/>
    <cellStyle name="40% - akcent 2 58 2 2" xfId="5813"/>
    <cellStyle name="40% - akcent 2 58 3" xfId="5812"/>
    <cellStyle name="40% - akcent 2 59" xfId="2006"/>
    <cellStyle name="40% - akcent 2 59 2" xfId="2007"/>
    <cellStyle name="40% - akcent 2 59 2 2" xfId="5815"/>
    <cellStyle name="40% - akcent 2 59 3" xfId="5814"/>
    <cellStyle name="40% - akcent 2 6" xfId="2008"/>
    <cellStyle name="40% - akcent 2 6 2" xfId="2009"/>
    <cellStyle name="40% - akcent 2 6 2 2" xfId="5817"/>
    <cellStyle name="40% - akcent 2 6 3" xfId="5816"/>
    <cellStyle name="40% - akcent 2 60" xfId="2010"/>
    <cellStyle name="40% - akcent 2 60 2" xfId="5818"/>
    <cellStyle name="40% - akcent 2 61" xfId="2011"/>
    <cellStyle name="40% - akcent 2 61 2" xfId="5819"/>
    <cellStyle name="40% - akcent 2 62" xfId="2012"/>
    <cellStyle name="40% - akcent 2 62 2" xfId="5820"/>
    <cellStyle name="40% - akcent 2 63" xfId="2013"/>
    <cellStyle name="40% - akcent 2 63 2" xfId="5821"/>
    <cellStyle name="40% - akcent 2 64" xfId="2014"/>
    <cellStyle name="40% - akcent 2 64 2" xfId="5822"/>
    <cellStyle name="40% - akcent 2 65" xfId="2015"/>
    <cellStyle name="40% - akcent 2 65 2" xfId="5823"/>
    <cellStyle name="40% - akcent 2 66" xfId="2016"/>
    <cellStyle name="40% - akcent 2 66 2" xfId="5824"/>
    <cellStyle name="40% - akcent 2 67" xfId="2017"/>
    <cellStyle name="40% - akcent 2 67 2" xfId="5825"/>
    <cellStyle name="40% - akcent 2 68" xfId="2018"/>
    <cellStyle name="40% - akcent 2 68 2" xfId="5826"/>
    <cellStyle name="40% - akcent 2 69" xfId="2019"/>
    <cellStyle name="40% - akcent 2 69 2" xfId="5827"/>
    <cellStyle name="40% - akcent 2 7" xfId="2020"/>
    <cellStyle name="40% - akcent 2 7 2" xfId="2021"/>
    <cellStyle name="40% - akcent 2 7 2 2" xfId="5829"/>
    <cellStyle name="40% - akcent 2 7 3" xfId="5828"/>
    <cellStyle name="40% - akcent 2 70" xfId="2022"/>
    <cellStyle name="40% - akcent 2 70 2" xfId="5830"/>
    <cellStyle name="40% - akcent 2 71" xfId="2023"/>
    <cellStyle name="40% - akcent 2 71 2" xfId="5831"/>
    <cellStyle name="40% - akcent 2 72" xfId="2024"/>
    <cellStyle name="40% - akcent 2 72 2" xfId="5832"/>
    <cellStyle name="40% - akcent 2 73" xfId="2025"/>
    <cellStyle name="40% - akcent 2 73 2" xfId="5833"/>
    <cellStyle name="40% - akcent 2 74" xfId="2026"/>
    <cellStyle name="40% - akcent 2 74 2" xfId="5834"/>
    <cellStyle name="40% - akcent 2 75" xfId="2027"/>
    <cellStyle name="40% - akcent 2 75 2" xfId="5835"/>
    <cellStyle name="40% - akcent 2 76" xfId="2028"/>
    <cellStyle name="40% - akcent 2 76 2" xfId="5836"/>
    <cellStyle name="40% - akcent 2 77" xfId="2029"/>
    <cellStyle name="40% - akcent 2 77 2" xfId="5837"/>
    <cellStyle name="40% - akcent 2 78" xfId="2030"/>
    <cellStyle name="40% - akcent 2 78 2" xfId="5838"/>
    <cellStyle name="40% - akcent 2 79" xfId="2031"/>
    <cellStyle name="40% - akcent 2 79 2" xfId="5839"/>
    <cellStyle name="40% - akcent 2 8" xfId="2032"/>
    <cellStyle name="40% - akcent 2 8 2" xfId="2033"/>
    <cellStyle name="40% - akcent 2 8 2 2" xfId="5841"/>
    <cellStyle name="40% - akcent 2 8 3" xfId="5840"/>
    <cellStyle name="40% - akcent 2 80" xfId="2034"/>
    <cellStyle name="40% - akcent 2 80 2" xfId="5842"/>
    <cellStyle name="40% - akcent 2 81" xfId="2035"/>
    <cellStyle name="40% - akcent 2 81 2" xfId="5843"/>
    <cellStyle name="40% - akcent 2 82" xfId="2036"/>
    <cellStyle name="40% - akcent 2 82 2" xfId="5844"/>
    <cellStyle name="40% - akcent 2 83" xfId="2037"/>
    <cellStyle name="40% - akcent 2 83 2" xfId="5845"/>
    <cellStyle name="40% - akcent 2 84" xfId="2038"/>
    <cellStyle name="40% - akcent 2 84 2" xfId="5846"/>
    <cellStyle name="40% - akcent 2 85" xfId="2039"/>
    <cellStyle name="40% - akcent 2 85 2" xfId="5847"/>
    <cellStyle name="40% - akcent 2 86" xfId="2040"/>
    <cellStyle name="40% - akcent 2 86 2" xfId="5848"/>
    <cellStyle name="40% - akcent 2 87" xfId="2041"/>
    <cellStyle name="40% - akcent 2 87 2" xfId="5849"/>
    <cellStyle name="40% - akcent 2 88" xfId="2042"/>
    <cellStyle name="40% - akcent 2 88 2" xfId="5850"/>
    <cellStyle name="40% - akcent 2 89" xfId="2043"/>
    <cellStyle name="40% - akcent 2 89 2" xfId="5851"/>
    <cellStyle name="40% - akcent 2 9" xfId="2044"/>
    <cellStyle name="40% - akcent 2 9 2" xfId="2045"/>
    <cellStyle name="40% - akcent 2 9 2 2" xfId="5853"/>
    <cellStyle name="40% - akcent 2 9 3" xfId="5852"/>
    <cellStyle name="40% - akcent 2 90" xfId="2046"/>
    <cellStyle name="40% - akcent 2 90 2" xfId="5854"/>
    <cellStyle name="40% - akcent 2 91" xfId="2047"/>
    <cellStyle name="40% - akcent 2 91 2" xfId="5855"/>
    <cellStyle name="40% - akcent 2 92" xfId="2048"/>
    <cellStyle name="40% - akcent 2 92 2" xfId="5856"/>
    <cellStyle name="40% - akcent 2 93" xfId="2049"/>
    <cellStyle name="40% - akcent 2 93 2" xfId="5857"/>
    <cellStyle name="40% - akcent 2 94" xfId="2050"/>
    <cellStyle name="40% - akcent 2 94 2" xfId="5858"/>
    <cellStyle name="40% - akcent 2 95" xfId="2051"/>
    <cellStyle name="40% - akcent 2 95 2" xfId="5859"/>
    <cellStyle name="40% - akcent 2 96" xfId="2052"/>
    <cellStyle name="40% - akcent 2 96 2" xfId="5860"/>
    <cellStyle name="40% - akcent 2 97" xfId="2053"/>
    <cellStyle name="40% - akcent 2 97 2" xfId="5861"/>
    <cellStyle name="40% - akcent 2 98" xfId="2054"/>
    <cellStyle name="40% - akcent 2 98 2" xfId="5862"/>
    <cellStyle name="40% - akcent 2 99" xfId="2055"/>
    <cellStyle name="40% - akcent 2 99 2" xfId="5863"/>
    <cellStyle name="40% - akcent 3" xfId="33" builtinId="39" customBuiltin="1"/>
    <cellStyle name="40% - akcent 3 10" xfId="2056"/>
    <cellStyle name="40% - akcent 3 10 2" xfId="2057"/>
    <cellStyle name="40% - akcent 3 10 2 2" xfId="5865"/>
    <cellStyle name="40% - akcent 3 10 3" xfId="5864"/>
    <cellStyle name="40% - akcent 3 100" xfId="2058"/>
    <cellStyle name="40% - akcent 3 100 2" xfId="5866"/>
    <cellStyle name="40% - akcent 3 101" xfId="2059"/>
    <cellStyle name="40% - akcent 3 101 2" xfId="5867"/>
    <cellStyle name="40% - akcent 3 102" xfId="2060"/>
    <cellStyle name="40% - akcent 3 102 2" xfId="5868"/>
    <cellStyle name="40% - akcent 3 103" xfId="2061"/>
    <cellStyle name="40% - akcent 3 103 2" xfId="5869"/>
    <cellStyle name="40% - akcent 3 104" xfId="2062"/>
    <cellStyle name="40% - akcent 3 104 2" xfId="5870"/>
    <cellStyle name="40% - akcent 3 105" xfId="2063"/>
    <cellStyle name="40% - akcent 3 105 2" xfId="5871"/>
    <cellStyle name="40% - akcent 3 106" xfId="2064"/>
    <cellStyle name="40% - akcent 3 106 2" xfId="5872"/>
    <cellStyle name="40% - akcent 3 107" xfId="2065"/>
    <cellStyle name="40% - akcent 3 107 2" xfId="5873"/>
    <cellStyle name="40% - akcent 3 108" xfId="2066"/>
    <cellStyle name="40% - akcent 3 108 2" xfId="5874"/>
    <cellStyle name="40% - akcent 3 109" xfId="2067"/>
    <cellStyle name="40% - akcent 3 109 2" xfId="5875"/>
    <cellStyle name="40% - akcent 3 11" xfId="2068"/>
    <cellStyle name="40% - akcent 3 11 2" xfId="2069"/>
    <cellStyle name="40% - akcent 3 11 2 2" xfId="5877"/>
    <cellStyle name="40% - akcent 3 11 3" xfId="5876"/>
    <cellStyle name="40% - akcent 3 110" xfId="2070"/>
    <cellStyle name="40% - akcent 3 110 2" xfId="5878"/>
    <cellStyle name="40% - akcent 3 111" xfId="2071"/>
    <cellStyle name="40% - akcent 3 111 2" xfId="5879"/>
    <cellStyle name="40% - akcent 3 112" xfId="2072"/>
    <cellStyle name="40% - akcent 3 112 2" xfId="5880"/>
    <cellStyle name="40% - akcent 3 113" xfId="2073"/>
    <cellStyle name="40% - akcent 3 113 2" xfId="5881"/>
    <cellStyle name="40% - akcent 3 114" xfId="2074"/>
    <cellStyle name="40% - akcent 3 114 2" xfId="5882"/>
    <cellStyle name="40% - akcent 3 115" xfId="2075"/>
    <cellStyle name="40% - akcent 3 115 2" xfId="5883"/>
    <cellStyle name="40% - akcent 3 116" xfId="2076"/>
    <cellStyle name="40% - akcent 3 116 2" xfId="5884"/>
    <cellStyle name="40% - akcent 3 117" xfId="2077"/>
    <cellStyle name="40% - akcent 3 117 2" xfId="5885"/>
    <cellStyle name="40% - akcent 3 118" xfId="2078"/>
    <cellStyle name="40% - akcent 3 118 2" xfId="5886"/>
    <cellStyle name="40% - akcent 3 119" xfId="2079"/>
    <cellStyle name="40% - akcent 3 119 2" xfId="5887"/>
    <cellStyle name="40% - akcent 3 12" xfId="2080"/>
    <cellStyle name="40% - akcent 3 12 2" xfId="2081"/>
    <cellStyle name="40% - akcent 3 12 2 2" xfId="5889"/>
    <cellStyle name="40% - akcent 3 12 3" xfId="5888"/>
    <cellStyle name="40% - akcent 3 120" xfId="2082"/>
    <cellStyle name="40% - akcent 3 120 2" xfId="5890"/>
    <cellStyle name="40% - akcent 3 121" xfId="2083"/>
    <cellStyle name="40% - akcent 3 121 2" xfId="5891"/>
    <cellStyle name="40% - akcent 3 122" xfId="2084"/>
    <cellStyle name="40% - akcent 3 122 2" xfId="5892"/>
    <cellStyle name="40% - akcent 3 123" xfId="2085"/>
    <cellStyle name="40% - akcent 3 123 2" xfId="5893"/>
    <cellStyle name="40% - akcent 3 124" xfId="2086"/>
    <cellStyle name="40% - akcent 3 124 2" xfId="5894"/>
    <cellStyle name="40% - akcent 3 125" xfId="2087"/>
    <cellStyle name="40% - akcent 3 125 2" xfId="5895"/>
    <cellStyle name="40% - akcent 3 126" xfId="2088"/>
    <cellStyle name="40% - akcent 3 126 2" xfId="5896"/>
    <cellStyle name="40% - akcent 3 127" xfId="2089"/>
    <cellStyle name="40% - akcent 3 127 2" xfId="5897"/>
    <cellStyle name="40% - akcent 3 128" xfId="2090"/>
    <cellStyle name="40% - akcent 3 128 2" xfId="5898"/>
    <cellStyle name="40% - akcent 3 129" xfId="2091"/>
    <cellStyle name="40% - akcent 3 129 2" xfId="5899"/>
    <cellStyle name="40% - akcent 3 13" xfId="2092"/>
    <cellStyle name="40% - akcent 3 13 2" xfId="2093"/>
    <cellStyle name="40% - akcent 3 13 2 2" xfId="5901"/>
    <cellStyle name="40% - akcent 3 13 3" xfId="5900"/>
    <cellStyle name="40% - akcent 3 130" xfId="2094"/>
    <cellStyle name="40% - akcent 3 130 2" xfId="5902"/>
    <cellStyle name="40% - akcent 3 131" xfId="2095"/>
    <cellStyle name="40% - akcent 3 131 2" xfId="5903"/>
    <cellStyle name="40% - akcent 3 132" xfId="2096"/>
    <cellStyle name="40% - akcent 3 132 2" xfId="5904"/>
    <cellStyle name="40% - akcent 3 133" xfId="2097"/>
    <cellStyle name="40% - akcent 3 133 2" xfId="5905"/>
    <cellStyle name="40% - akcent 3 134" xfId="2098"/>
    <cellStyle name="40% - akcent 3 134 2" xfId="5906"/>
    <cellStyle name="40% - akcent 3 135" xfId="2099"/>
    <cellStyle name="40% - akcent 3 135 2" xfId="5907"/>
    <cellStyle name="40% - akcent 3 136" xfId="2100"/>
    <cellStyle name="40% - akcent 3 136 2" xfId="5908"/>
    <cellStyle name="40% - akcent 3 137" xfId="2101"/>
    <cellStyle name="40% - akcent 3 137 2" xfId="5909"/>
    <cellStyle name="40% - akcent 3 138" xfId="2102"/>
    <cellStyle name="40% - akcent 3 138 2" xfId="5910"/>
    <cellStyle name="40% - akcent 3 139" xfId="2103"/>
    <cellStyle name="40% - akcent 3 139 2" xfId="5911"/>
    <cellStyle name="40% - akcent 3 14" xfId="2104"/>
    <cellStyle name="40% - akcent 3 14 2" xfId="2105"/>
    <cellStyle name="40% - akcent 3 14 2 2" xfId="5913"/>
    <cellStyle name="40% - akcent 3 14 3" xfId="5912"/>
    <cellStyle name="40% - akcent 3 140" xfId="2106"/>
    <cellStyle name="40% - akcent 3 140 2" xfId="5914"/>
    <cellStyle name="40% - akcent 3 141" xfId="2107"/>
    <cellStyle name="40% - akcent 3 141 2" xfId="5915"/>
    <cellStyle name="40% - akcent 3 142" xfId="2108"/>
    <cellStyle name="40% - akcent 3 142 2" xfId="5916"/>
    <cellStyle name="40% - akcent 3 143" xfId="2109"/>
    <cellStyle name="40% - akcent 3 143 2" xfId="5917"/>
    <cellStyle name="40% - akcent 3 144" xfId="2110"/>
    <cellStyle name="40% - akcent 3 144 2" xfId="5918"/>
    <cellStyle name="40% - akcent 3 145" xfId="2111"/>
    <cellStyle name="40% - akcent 3 145 2" xfId="5919"/>
    <cellStyle name="40% - akcent 3 146" xfId="2112"/>
    <cellStyle name="40% - akcent 3 146 2" xfId="5920"/>
    <cellStyle name="40% - akcent 3 147" xfId="2113"/>
    <cellStyle name="40% - akcent 3 147 2" xfId="5921"/>
    <cellStyle name="40% - akcent 3 148" xfId="2114"/>
    <cellStyle name="40% - akcent 3 148 2" xfId="5922"/>
    <cellStyle name="40% - akcent 3 149" xfId="2115"/>
    <cellStyle name="40% - akcent 3 149 2" xfId="5923"/>
    <cellStyle name="40% - akcent 3 15" xfId="2116"/>
    <cellStyle name="40% - akcent 3 15 2" xfId="2117"/>
    <cellStyle name="40% - akcent 3 15 2 2" xfId="5925"/>
    <cellStyle name="40% - akcent 3 15 3" xfId="5924"/>
    <cellStyle name="40% - akcent 3 150" xfId="2118"/>
    <cellStyle name="40% - akcent 3 150 2" xfId="5926"/>
    <cellStyle name="40% - akcent 3 151" xfId="2119"/>
    <cellStyle name="40% - akcent 3 151 2" xfId="5927"/>
    <cellStyle name="40% - akcent 3 152" xfId="2120"/>
    <cellStyle name="40% - akcent 3 152 2" xfId="5928"/>
    <cellStyle name="40% - akcent 3 153" xfId="2121"/>
    <cellStyle name="40% - akcent 3 153 2" xfId="5929"/>
    <cellStyle name="40% - akcent 3 154" xfId="2122"/>
    <cellStyle name="40% - akcent 3 154 2" xfId="5930"/>
    <cellStyle name="40% - akcent 3 155" xfId="2123"/>
    <cellStyle name="40% - akcent 3 155 2" xfId="5931"/>
    <cellStyle name="40% - akcent 3 156" xfId="2124"/>
    <cellStyle name="40% - akcent 3 156 2" xfId="5932"/>
    <cellStyle name="40% - akcent 3 157" xfId="2125"/>
    <cellStyle name="40% - akcent 3 157 2" xfId="5933"/>
    <cellStyle name="40% - akcent 3 158" xfId="2126"/>
    <cellStyle name="40% - akcent 3 158 2" xfId="5934"/>
    <cellStyle name="40% - akcent 3 159" xfId="2127"/>
    <cellStyle name="40% - akcent 3 159 2" xfId="5935"/>
    <cellStyle name="40% - akcent 3 16" xfId="2128"/>
    <cellStyle name="40% - akcent 3 16 2" xfId="2129"/>
    <cellStyle name="40% - akcent 3 16 2 2" xfId="5937"/>
    <cellStyle name="40% - akcent 3 16 3" xfId="5936"/>
    <cellStyle name="40% - akcent 3 160" xfId="2130"/>
    <cellStyle name="40% - akcent 3 160 2" xfId="5938"/>
    <cellStyle name="40% - akcent 3 161" xfId="2131"/>
    <cellStyle name="40% - akcent 3 161 2" xfId="5939"/>
    <cellStyle name="40% - akcent 3 162" xfId="2132"/>
    <cellStyle name="40% - akcent 3 162 2" xfId="5940"/>
    <cellStyle name="40% - akcent 3 163" xfId="2133"/>
    <cellStyle name="40% - akcent 3 163 2" xfId="5941"/>
    <cellStyle name="40% - akcent 3 164" xfId="2134"/>
    <cellStyle name="40% - akcent 3 164 2" xfId="5942"/>
    <cellStyle name="40% - akcent 3 165" xfId="2135"/>
    <cellStyle name="40% - akcent 3 165 2" xfId="5943"/>
    <cellStyle name="40% - akcent 3 166" xfId="2136"/>
    <cellStyle name="40% - akcent 3 166 2" xfId="5944"/>
    <cellStyle name="40% - akcent 3 167" xfId="2137"/>
    <cellStyle name="40% - akcent 3 167 2" xfId="5945"/>
    <cellStyle name="40% - akcent 3 168" xfId="2138"/>
    <cellStyle name="40% - akcent 3 168 2" xfId="5946"/>
    <cellStyle name="40% - akcent 3 169" xfId="2139"/>
    <cellStyle name="40% - akcent 3 169 2" xfId="5947"/>
    <cellStyle name="40% - akcent 3 17" xfId="2140"/>
    <cellStyle name="40% - akcent 3 17 2" xfId="2141"/>
    <cellStyle name="40% - akcent 3 17 2 2" xfId="5949"/>
    <cellStyle name="40% - akcent 3 17 3" xfId="5948"/>
    <cellStyle name="40% - akcent 3 170" xfId="2142"/>
    <cellStyle name="40% - akcent 3 170 2" xfId="5950"/>
    <cellStyle name="40% - akcent 3 171" xfId="2143"/>
    <cellStyle name="40% - akcent 3 171 2" xfId="5951"/>
    <cellStyle name="40% - akcent 3 172" xfId="2144"/>
    <cellStyle name="40% - akcent 3 172 2" xfId="5952"/>
    <cellStyle name="40% - akcent 3 173" xfId="2145"/>
    <cellStyle name="40% - akcent 3 173 2" xfId="5953"/>
    <cellStyle name="40% - akcent 3 174" xfId="2146"/>
    <cellStyle name="40% - akcent 3 174 2" xfId="5954"/>
    <cellStyle name="40% - akcent 3 175" xfId="2147"/>
    <cellStyle name="40% - akcent 3 175 2" xfId="5955"/>
    <cellStyle name="40% - akcent 3 176" xfId="2148"/>
    <cellStyle name="40% - akcent 3 176 2" xfId="5956"/>
    <cellStyle name="40% - akcent 3 177" xfId="2149"/>
    <cellStyle name="40% - akcent 3 177 2" xfId="5957"/>
    <cellStyle name="40% - akcent 3 178" xfId="2150"/>
    <cellStyle name="40% - akcent 3 178 2" xfId="5958"/>
    <cellStyle name="40% - akcent 3 179" xfId="2151"/>
    <cellStyle name="40% - akcent 3 179 2" xfId="5959"/>
    <cellStyle name="40% - akcent 3 18" xfId="2152"/>
    <cellStyle name="40% - akcent 3 18 2" xfId="2153"/>
    <cellStyle name="40% - akcent 3 18 2 2" xfId="5961"/>
    <cellStyle name="40% - akcent 3 18 3" xfId="5960"/>
    <cellStyle name="40% - akcent 3 180" xfId="2154"/>
    <cellStyle name="40% - akcent 3 180 2" xfId="5962"/>
    <cellStyle name="40% - akcent 3 181" xfId="2155"/>
    <cellStyle name="40% - akcent 3 181 2" xfId="5963"/>
    <cellStyle name="40% - akcent 3 182" xfId="2156"/>
    <cellStyle name="40% - akcent 3 182 2" xfId="5964"/>
    <cellStyle name="40% - akcent 3 183" xfId="2157"/>
    <cellStyle name="40% - akcent 3 183 2" xfId="5965"/>
    <cellStyle name="40% - akcent 3 184" xfId="2158"/>
    <cellStyle name="40% - akcent 3 184 2" xfId="5966"/>
    <cellStyle name="40% - akcent 3 185" xfId="2159"/>
    <cellStyle name="40% - akcent 3 185 2" xfId="5967"/>
    <cellStyle name="40% - akcent 3 186" xfId="2160"/>
    <cellStyle name="40% - akcent 3 186 2" xfId="5968"/>
    <cellStyle name="40% - akcent 3 187" xfId="2161"/>
    <cellStyle name="40% - akcent 3 187 2" xfId="5969"/>
    <cellStyle name="40% - akcent 3 188" xfId="2162"/>
    <cellStyle name="40% - akcent 3 188 2" xfId="5970"/>
    <cellStyle name="40% - akcent 3 189" xfId="2163"/>
    <cellStyle name="40% - akcent 3 189 2" xfId="5971"/>
    <cellStyle name="40% - akcent 3 19" xfId="2164"/>
    <cellStyle name="40% - akcent 3 19 2" xfId="2165"/>
    <cellStyle name="40% - akcent 3 19 2 2" xfId="5973"/>
    <cellStyle name="40% - akcent 3 19 3" xfId="5972"/>
    <cellStyle name="40% - akcent 3 190" xfId="2166"/>
    <cellStyle name="40% - akcent 3 190 2" xfId="5974"/>
    <cellStyle name="40% - akcent 3 191" xfId="2167"/>
    <cellStyle name="40% - akcent 3 191 2" xfId="5975"/>
    <cellStyle name="40% - akcent 3 192" xfId="2168"/>
    <cellStyle name="40% - akcent 3 192 2" xfId="5976"/>
    <cellStyle name="40% - akcent 3 193" xfId="2169"/>
    <cellStyle name="40% - akcent 3 193 2" xfId="5977"/>
    <cellStyle name="40% - akcent 3 194" xfId="2170"/>
    <cellStyle name="40% - akcent 3 194 2" xfId="5978"/>
    <cellStyle name="40% - akcent 3 195" xfId="3844"/>
    <cellStyle name="40% - akcent 3 196" xfId="7127"/>
    <cellStyle name="40% - akcent 3 2" xfId="2171"/>
    <cellStyle name="40% - akcent 3 2 2" xfId="2172"/>
    <cellStyle name="40% - akcent 3 2 2 2" xfId="5980"/>
    <cellStyle name="40% - akcent 3 2 3" xfId="5979"/>
    <cellStyle name="40% - akcent 3 20" xfId="2173"/>
    <cellStyle name="40% - akcent 3 20 2" xfId="2174"/>
    <cellStyle name="40% - akcent 3 20 2 2" xfId="5982"/>
    <cellStyle name="40% - akcent 3 20 3" xfId="5981"/>
    <cellStyle name="40% - akcent 3 21" xfId="2175"/>
    <cellStyle name="40% - akcent 3 21 2" xfId="2176"/>
    <cellStyle name="40% - akcent 3 21 2 2" xfId="5984"/>
    <cellStyle name="40% - akcent 3 21 3" xfId="5983"/>
    <cellStyle name="40% - akcent 3 22" xfId="2177"/>
    <cellStyle name="40% - akcent 3 22 2" xfId="2178"/>
    <cellStyle name="40% - akcent 3 22 2 2" xfId="5986"/>
    <cellStyle name="40% - akcent 3 22 3" xfId="5985"/>
    <cellStyle name="40% - akcent 3 23" xfId="2179"/>
    <cellStyle name="40% - akcent 3 23 2" xfId="2180"/>
    <cellStyle name="40% - akcent 3 23 2 2" xfId="5988"/>
    <cellStyle name="40% - akcent 3 23 3" xfId="5987"/>
    <cellStyle name="40% - akcent 3 24" xfId="2181"/>
    <cellStyle name="40% - akcent 3 24 2" xfId="2182"/>
    <cellStyle name="40% - akcent 3 24 2 2" xfId="5990"/>
    <cellStyle name="40% - akcent 3 24 3" xfId="5989"/>
    <cellStyle name="40% - akcent 3 25" xfId="2183"/>
    <cellStyle name="40% - akcent 3 25 2" xfId="2184"/>
    <cellStyle name="40% - akcent 3 25 2 2" xfId="5992"/>
    <cellStyle name="40% - akcent 3 25 3" xfId="5991"/>
    <cellStyle name="40% - akcent 3 26" xfId="2185"/>
    <cellStyle name="40% - akcent 3 26 2" xfId="2186"/>
    <cellStyle name="40% - akcent 3 26 2 2" xfId="5994"/>
    <cellStyle name="40% - akcent 3 26 3" xfId="5993"/>
    <cellStyle name="40% - akcent 3 27" xfId="2187"/>
    <cellStyle name="40% - akcent 3 27 2" xfId="2188"/>
    <cellStyle name="40% - akcent 3 27 2 2" xfId="5996"/>
    <cellStyle name="40% - akcent 3 27 3" xfId="5995"/>
    <cellStyle name="40% - akcent 3 28" xfId="2189"/>
    <cellStyle name="40% - akcent 3 28 2" xfId="2190"/>
    <cellStyle name="40% - akcent 3 28 2 2" xfId="5998"/>
    <cellStyle name="40% - akcent 3 28 3" xfId="5997"/>
    <cellStyle name="40% - akcent 3 29" xfId="2191"/>
    <cellStyle name="40% - akcent 3 29 2" xfId="2192"/>
    <cellStyle name="40% - akcent 3 29 2 2" xfId="6000"/>
    <cellStyle name="40% - akcent 3 29 3" xfId="5999"/>
    <cellStyle name="40% - akcent 3 3" xfId="2193"/>
    <cellStyle name="40% - akcent 3 3 2" xfId="2194"/>
    <cellStyle name="40% - akcent 3 3 2 2" xfId="6002"/>
    <cellStyle name="40% - akcent 3 3 3" xfId="6001"/>
    <cellStyle name="40% - akcent 3 30" xfId="2195"/>
    <cellStyle name="40% - akcent 3 30 2" xfId="2196"/>
    <cellStyle name="40% - akcent 3 30 2 2" xfId="6004"/>
    <cellStyle name="40% - akcent 3 30 3" xfId="6003"/>
    <cellStyle name="40% - akcent 3 31" xfId="2197"/>
    <cellStyle name="40% - akcent 3 31 2" xfId="2198"/>
    <cellStyle name="40% - akcent 3 31 2 2" xfId="6006"/>
    <cellStyle name="40% - akcent 3 31 3" xfId="6005"/>
    <cellStyle name="40% - akcent 3 32" xfId="2199"/>
    <cellStyle name="40% - akcent 3 32 2" xfId="2200"/>
    <cellStyle name="40% - akcent 3 32 2 2" xfId="6008"/>
    <cellStyle name="40% - akcent 3 32 3" xfId="6007"/>
    <cellStyle name="40% - akcent 3 33" xfId="2201"/>
    <cellStyle name="40% - akcent 3 33 2" xfId="2202"/>
    <cellStyle name="40% - akcent 3 33 2 2" xfId="6010"/>
    <cellStyle name="40% - akcent 3 33 3" xfId="6009"/>
    <cellStyle name="40% - akcent 3 34" xfId="2203"/>
    <cellStyle name="40% - akcent 3 34 2" xfId="2204"/>
    <cellStyle name="40% - akcent 3 34 2 2" xfId="6012"/>
    <cellStyle name="40% - akcent 3 34 3" xfId="6011"/>
    <cellStyle name="40% - akcent 3 35" xfId="2205"/>
    <cellStyle name="40% - akcent 3 35 2" xfId="2206"/>
    <cellStyle name="40% - akcent 3 35 2 2" xfId="6014"/>
    <cellStyle name="40% - akcent 3 35 3" xfId="6013"/>
    <cellStyle name="40% - akcent 3 36" xfId="2207"/>
    <cellStyle name="40% - akcent 3 36 2" xfId="2208"/>
    <cellStyle name="40% - akcent 3 36 2 2" xfId="6016"/>
    <cellStyle name="40% - akcent 3 36 3" xfId="6015"/>
    <cellStyle name="40% - akcent 3 37" xfId="2209"/>
    <cellStyle name="40% - akcent 3 37 2" xfId="2210"/>
    <cellStyle name="40% - akcent 3 37 2 2" xfId="6018"/>
    <cellStyle name="40% - akcent 3 37 3" xfId="6017"/>
    <cellStyle name="40% - akcent 3 38" xfId="2211"/>
    <cellStyle name="40% - akcent 3 38 2" xfId="2212"/>
    <cellStyle name="40% - akcent 3 38 2 2" xfId="6020"/>
    <cellStyle name="40% - akcent 3 38 3" xfId="6019"/>
    <cellStyle name="40% - akcent 3 39" xfId="2213"/>
    <cellStyle name="40% - akcent 3 39 2" xfId="2214"/>
    <cellStyle name="40% - akcent 3 39 2 2" xfId="6022"/>
    <cellStyle name="40% - akcent 3 39 3" xfId="6021"/>
    <cellStyle name="40% - akcent 3 4" xfId="2215"/>
    <cellStyle name="40% - akcent 3 4 2" xfId="2216"/>
    <cellStyle name="40% - akcent 3 4 2 2" xfId="6024"/>
    <cellStyle name="40% - akcent 3 4 3" xfId="6023"/>
    <cellStyle name="40% - akcent 3 40" xfId="2217"/>
    <cellStyle name="40% - akcent 3 40 2" xfId="2218"/>
    <cellStyle name="40% - akcent 3 40 2 2" xfId="6026"/>
    <cellStyle name="40% - akcent 3 40 3" xfId="6025"/>
    <cellStyle name="40% - akcent 3 41" xfId="2219"/>
    <cellStyle name="40% - akcent 3 41 2" xfId="2220"/>
    <cellStyle name="40% - akcent 3 41 2 2" xfId="6028"/>
    <cellStyle name="40% - akcent 3 41 3" xfId="6027"/>
    <cellStyle name="40% - akcent 3 42" xfId="2221"/>
    <cellStyle name="40% - akcent 3 42 2" xfId="2222"/>
    <cellStyle name="40% - akcent 3 42 2 2" xfId="6030"/>
    <cellStyle name="40% - akcent 3 42 3" xfId="6029"/>
    <cellStyle name="40% - akcent 3 43" xfId="2223"/>
    <cellStyle name="40% - akcent 3 43 2" xfId="2224"/>
    <cellStyle name="40% - akcent 3 43 2 2" xfId="6032"/>
    <cellStyle name="40% - akcent 3 43 3" xfId="6031"/>
    <cellStyle name="40% - akcent 3 44" xfId="2225"/>
    <cellStyle name="40% - akcent 3 44 2" xfId="2226"/>
    <cellStyle name="40% - akcent 3 44 2 2" xfId="6034"/>
    <cellStyle name="40% - akcent 3 44 3" xfId="6033"/>
    <cellStyle name="40% - akcent 3 45" xfId="2227"/>
    <cellStyle name="40% - akcent 3 45 2" xfId="2228"/>
    <cellStyle name="40% - akcent 3 45 2 2" xfId="6036"/>
    <cellStyle name="40% - akcent 3 45 3" xfId="6035"/>
    <cellStyle name="40% - akcent 3 46" xfId="2229"/>
    <cellStyle name="40% - akcent 3 46 2" xfId="2230"/>
    <cellStyle name="40% - akcent 3 46 2 2" xfId="6038"/>
    <cellStyle name="40% - akcent 3 46 3" xfId="6037"/>
    <cellStyle name="40% - akcent 3 47" xfId="2231"/>
    <cellStyle name="40% - akcent 3 47 2" xfId="2232"/>
    <cellStyle name="40% - akcent 3 47 2 2" xfId="6040"/>
    <cellStyle name="40% - akcent 3 47 3" xfId="6039"/>
    <cellStyle name="40% - akcent 3 48" xfId="2233"/>
    <cellStyle name="40% - akcent 3 48 2" xfId="2234"/>
    <cellStyle name="40% - akcent 3 48 2 2" xfId="6042"/>
    <cellStyle name="40% - akcent 3 48 3" xfId="6041"/>
    <cellStyle name="40% - akcent 3 49" xfId="2235"/>
    <cellStyle name="40% - akcent 3 49 2" xfId="2236"/>
    <cellStyle name="40% - akcent 3 49 2 2" xfId="6044"/>
    <cellStyle name="40% - akcent 3 49 3" xfId="6043"/>
    <cellStyle name="40% - akcent 3 5" xfId="2237"/>
    <cellStyle name="40% - akcent 3 5 2" xfId="2238"/>
    <cellStyle name="40% - akcent 3 5 2 2" xfId="6046"/>
    <cellStyle name="40% - akcent 3 5 3" xfId="6045"/>
    <cellStyle name="40% - akcent 3 50" xfId="2239"/>
    <cellStyle name="40% - akcent 3 50 2" xfId="2240"/>
    <cellStyle name="40% - akcent 3 50 2 2" xfId="6048"/>
    <cellStyle name="40% - akcent 3 50 3" xfId="6047"/>
    <cellStyle name="40% - akcent 3 51" xfId="2241"/>
    <cellStyle name="40% - akcent 3 51 2" xfId="2242"/>
    <cellStyle name="40% - akcent 3 51 2 2" xfId="6050"/>
    <cellStyle name="40% - akcent 3 51 3" xfId="6049"/>
    <cellStyle name="40% - akcent 3 52" xfId="2243"/>
    <cellStyle name="40% - akcent 3 52 2" xfId="2244"/>
    <cellStyle name="40% - akcent 3 52 2 2" xfId="6052"/>
    <cellStyle name="40% - akcent 3 52 3" xfId="6051"/>
    <cellStyle name="40% - akcent 3 53" xfId="2245"/>
    <cellStyle name="40% - akcent 3 53 2" xfId="2246"/>
    <cellStyle name="40% - akcent 3 53 2 2" xfId="6054"/>
    <cellStyle name="40% - akcent 3 53 3" xfId="6053"/>
    <cellStyle name="40% - akcent 3 54" xfId="2247"/>
    <cellStyle name="40% - akcent 3 54 2" xfId="2248"/>
    <cellStyle name="40% - akcent 3 54 2 2" xfId="6056"/>
    <cellStyle name="40% - akcent 3 54 3" xfId="6055"/>
    <cellStyle name="40% - akcent 3 55" xfId="2249"/>
    <cellStyle name="40% - akcent 3 55 2" xfId="2250"/>
    <cellStyle name="40% - akcent 3 55 2 2" xfId="6058"/>
    <cellStyle name="40% - akcent 3 55 3" xfId="6057"/>
    <cellStyle name="40% - akcent 3 56" xfId="2251"/>
    <cellStyle name="40% - akcent 3 56 2" xfId="2252"/>
    <cellStyle name="40% - akcent 3 56 2 2" xfId="6060"/>
    <cellStyle name="40% - akcent 3 56 3" xfId="6059"/>
    <cellStyle name="40% - akcent 3 57" xfId="2253"/>
    <cellStyle name="40% - akcent 3 57 2" xfId="2254"/>
    <cellStyle name="40% - akcent 3 57 2 2" xfId="6062"/>
    <cellStyle name="40% - akcent 3 57 3" xfId="6061"/>
    <cellStyle name="40% - akcent 3 58" xfId="2255"/>
    <cellStyle name="40% - akcent 3 58 2" xfId="2256"/>
    <cellStyle name="40% - akcent 3 58 2 2" xfId="6064"/>
    <cellStyle name="40% - akcent 3 58 3" xfId="6063"/>
    <cellStyle name="40% - akcent 3 59" xfId="2257"/>
    <cellStyle name="40% - akcent 3 59 2" xfId="2258"/>
    <cellStyle name="40% - akcent 3 59 2 2" xfId="6066"/>
    <cellStyle name="40% - akcent 3 59 3" xfId="6065"/>
    <cellStyle name="40% - akcent 3 6" xfId="2259"/>
    <cellStyle name="40% - akcent 3 6 2" xfId="2260"/>
    <cellStyle name="40% - akcent 3 6 2 2" xfId="6068"/>
    <cellStyle name="40% - akcent 3 6 3" xfId="6067"/>
    <cellStyle name="40% - akcent 3 60" xfId="2261"/>
    <cellStyle name="40% - akcent 3 60 2" xfId="6069"/>
    <cellStyle name="40% - akcent 3 61" xfId="2262"/>
    <cellStyle name="40% - akcent 3 61 2" xfId="6070"/>
    <cellStyle name="40% - akcent 3 62" xfId="2263"/>
    <cellStyle name="40% - akcent 3 62 2" xfId="6071"/>
    <cellStyle name="40% - akcent 3 63" xfId="2264"/>
    <cellStyle name="40% - akcent 3 63 2" xfId="6072"/>
    <cellStyle name="40% - akcent 3 64" xfId="2265"/>
    <cellStyle name="40% - akcent 3 64 2" xfId="6073"/>
    <cellStyle name="40% - akcent 3 65" xfId="2266"/>
    <cellStyle name="40% - akcent 3 65 2" xfId="6074"/>
    <cellStyle name="40% - akcent 3 66" xfId="2267"/>
    <cellStyle name="40% - akcent 3 66 2" xfId="6075"/>
    <cellStyle name="40% - akcent 3 67" xfId="2268"/>
    <cellStyle name="40% - akcent 3 67 2" xfId="6076"/>
    <cellStyle name="40% - akcent 3 68" xfId="2269"/>
    <cellStyle name="40% - akcent 3 68 2" xfId="6077"/>
    <cellStyle name="40% - akcent 3 69" xfId="2270"/>
    <cellStyle name="40% - akcent 3 69 2" xfId="6078"/>
    <cellStyle name="40% - akcent 3 7" xfId="2271"/>
    <cellStyle name="40% - akcent 3 7 2" xfId="2272"/>
    <cellStyle name="40% - akcent 3 7 2 2" xfId="6080"/>
    <cellStyle name="40% - akcent 3 7 3" xfId="6079"/>
    <cellStyle name="40% - akcent 3 70" xfId="2273"/>
    <cellStyle name="40% - akcent 3 70 2" xfId="6081"/>
    <cellStyle name="40% - akcent 3 71" xfId="2274"/>
    <cellStyle name="40% - akcent 3 71 2" xfId="6082"/>
    <cellStyle name="40% - akcent 3 72" xfId="2275"/>
    <cellStyle name="40% - akcent 3 72 2" xfId="6083"/>
    <cellStyle name="40% - akcent 3 73" xfId="2276"/>
    <cellStyle name="40% - akcent 3 73 2" xfId="6084"/>
    <cellStyle name="40% - akcent 3 74" xfId="2277"/>
    <cellStyle name="40% - akcent 3 74 2" xfId="6085"/>
    <cellStyle name="40% - akcent 3 75" xfId="2278"/>
    <cellStyle name="40% - akcent 3 75 2" xfId="6086"/>
    <cellStyle name="40% - akcent 3 76" xfId="2279"/>
    <cellStyle name="40% - akcent 3 76 2" xfId="6087"/>
    <cellStyle name="40% - akcent 3 77" xfId="2280"/>
    <cellStyle name="40% - akcent 3 77 2" xfId="6088"/>
    <cellStyle name="40% - akcent 3 78" xfId="2281"/>
    <cellStyle name="40% - akcent 3 78 2" xfId="6089"/>
    <cellStyle name="40% - akcent 3 79" xfId="2282"/>
    <cellStyle name="40% - akcent 3 79 2" xfId="6090"/>
    <cellStyle name="40% - akcent 3 8" xfId="2283"/>
    <cellStyle name="40% - akcent 3 8 2" xfId="2284"/>
    <cellStyle name="40% - akcent 3 8 2 2" xfId="6092"/>
    <cellStyle name="40% - akcent 3 8 3" xfId="6091"/>
    <cellStyle name="40% - akcent 3 80" xfId="2285"/>
    <cellStyle name="40% - akcent 3 80 2" xfId="6093"/>
    <cellStyle name="40% - akcent 3 81" xfId="2286"/>
    <cellStyle name="40% - akcent 3 81 2" xfId="6094"/>
    <cellStyle name="40% - akcent 3 82" xfId="2287"/>
    <cellStyle name="40% - akcent 3 82 2" xfId="6095"/>
    <cellStyle name="40% - akcent 3 83" xfId="2288"/>
    <cellStyle name="40% - akcent 3 83 2" xfId="6096"/>
    <cellStyle name="40% - akcent 3 84" xfId="2289"/>
    <cellStyle name="40% - akcent 3 84 2" xfId="6097"/>
    <cellStyle name="40% - akcent 3 85" xfId="2290"/>
    <cellStyle name="40% - akcent 3 85 2" xfId="6098"/>
    <cellStyle name="40% - akcent 3 86" xfId="2291"/>
    <cellStyle name="40% - akcent 3 86 2" xfId="6099"/>
    <cellStyle name="40% - akcent 3 87" xfId="2292"/>
    <cellStyle name="40% - akcent 3 87 2" xfId="6100"/>
    <cellStyle name="40% - akcent 3 88" xfId="2293"/>
    <cellStyle name="40% - akcent 3 88 2" xfId="6101"/>
    <cellStyle name="40% - akcent 3 89" xfId="2294"/>
    <cellStyle name="40% - akcent 3 89 2" xfId="6102"/>
    <cellStyle name="40% - akcent 3 9" xfId="2295"/>
    <cellStyle name="40% - akcent 3 9 2" xfId="2296"/>
    <cellStyle name="40% - akcent 3 9 2 2" xfId="6104"/>
    <cellStyle name="40% - akcent 3 9 3" xfId="6103"/>
    <cellStyle name="40% - akcent 3 90" xfId="2297"/>
    <cellStyle name="40% - akcent 3 90 2" xfId="6105"/>
    <cellStyle name="40% - akcent 3 91" xfId="2298"/>
    <cellStyle name="40% - akcent 3 91 2" xfId="6106"/>
    <cellStyle name="40% - akcent 3 92" xfId="2299"/>
    <cellStyle name="40% - akcent 3 92 2" xfId="6107"/>
    <cellStyle name="40% - akcent 3 93" xfId="2300"/>
    <cellStyle name="40% - akcent 3 93 2" xfId="6108"/>
    <cellStyle name="40% - akcent 3 94" xfId="2301"/>
    <cellStyle name="40% - akcent 3 94 2" xfId="6109"/>
    <cellStyle name="40% - akcent 3 95" xfId="2302"/>
    <cellStyle name="40% - akcent 3 95 2" xfId="6110"/>
    <cellStyle name="40% - akcent 3 96" xfId="2303"/>
    <cellStyle name="40% - akcent 3 96 2" xfId="6111"/>
    <cellStyle name="40% - akcent 3 97" xfId="2304"/>
    <cellStyle name="40% - akcent 3 97 2" xfId="6112"/>
    <cellStyle name="40% - akcent 3 98" xfId="2305"/>
    <cellStyle name="40% - akcent 3 98 2" xfId="6113"/>
    <cellStyle name="40% - akcent 3 99" xfId="2306"/>
    <cellStyle name="40% - akcent 3 99 2" xfId="6114"/>
    <cellStyle name="40% - akcent 4" xfId="37" builtinId="43" customBuiltin="1"/>
    <cellStyle name="40% - akcent 4 10" xfId="2307"/>
    <cellStyle name="40% - akcent 4 10 2" xfId="2308"/>
    <cellStyle name="40% - akcent 4 10 2 2" xfId="6116"/>
    <cellStyle name="40% - akcent 4 10 3" xfId="6115"/>
    <cellStyle name="40% - akcent 4 100" xfId="2309"/>
    <cellStyle name="40% - akcent 4 100 2" xfId="6117"/>
    <cellStyle name="40% - akcent 4 101" xfId="2310"/>
    <cellStyle name="40% - akcent 4 101 2" xfId="6118"/>
    <cellStyle name="40% - akcent 4 102" xfId="2311"/>
    <cellStyle name="40% - akcent 4 102 2" xfId="6119"/>
    <cellStyle name="40% - akcent 4 103" xfId="2312"/>
    <cellStyle name="40% - akcent 4 103 2" xfId="6120"/>
    <cellStyle name="40% - akcent 4 104" xfId="2313"/>
    <cellStyle name="40% - akcent 4 104 2" xfId="6121"/>
    <cellStyle name="40% - akcent 4 105" xfId="2314"/>
    <cellStyle name="40% - akcent 4 105 2" xfId="6122"/>
    <cellStyle name="40% - akcent 4 106" xfId="2315"/>
    <cellStyle name="40% - akcent 4 106 2" xfId="6123"/>
    <cellStyle name="40% - akcent 4 107" xfId="2316"/>
    <cellStyle name="40% - akcent 4 107 2" xfId="6124"/>
    <cellStyle name="40% - akcent 4 108" xfId="2317"/>
    <cellStyle name="40% - akcent 4 108 2" xfId="6125"/>
    <cellStyle name="40% - akcent 4 109" xfId="2318"/>
    <cellStyle name="40% - akcent 4 109 2" xfId="6126"/>
    <cellStyle name="40% - akcent 4 11" xfId="2319"/>
    <cellStyle name="40% - akcent 4 11 2" xfId="2320"/>
    <cellStyle name="40% - akcent 4 11 2 2" xfId="6128"/>
    <cellStyle name="40% - akcent 4 11 3" xfId="6127"/>
    <cellStyle name="40% - akcent 4 110" xfId="2321"/>
    <cellStyle name="40% - akcent 4 110 2" xfId="6129"/>
    <cellStyle name="40% - akcent 4 111" xfId="2322"/>
    <cellStyle name="40% - akcent 4 111 2" xfId="6130"/>
    <cellStyle name="40% - akcent 4 112" xfId="2323"/>
    <cellStyle name="40% - akcent 4 112 2" xfId="6131"/>
    <cellStyle name="40% - akcent 4 113" xfId="2324"/>
    <cellStyle name="40% - akcent 4 113 2" xfId="6132"/>
    <cellStyle name="40% - akcent 4 114" xfId="2325"/>
    <cellStyle name="40% - akcent 4 114 2" xfId="6133"/>
    <cellStyle name="40% - akcent 4 115" xfId="2326"/>
    <cellStyle name="40% - akcent 4 115 2" xfId="6134"/>
    <cellStyle name="40% - akcent 4 116" xfId="2327"/>
    <cellStyle name="40% - akcent 4 116 2" xfId="6135"/>
    <cellStyle name="40% - akcent 4 117" xfId="2328"/>
    <cellStyle name="40% - akcent 4 117 2" xfId="6136"/>
    <cellStyle name="40% - akcent 4 118" xfId="2329"/>
    <cellStyle name="40% - akcent 4 118 2" xfId="6137"/>
    <cellStyle name="40% - akcent 4 119" xfId="2330"/>
    <cellStyle name="40% - akcent 4 119 2" xfId="6138"/>
    <cellStyle name="40% - akcent 4 12" xfId="2331"/>
    <cellStyle name="40% - akcent 4 12 2" xfId="2332"/>
    <cellStyle name="40% - akcent 4 12 2 2" xfId="6140"/>
    <cellStyle name="40% - akcent 4 12 3" xfId="6139"/>
    <cellStyle name="40% - akcent 4 120" xfId="2333"/>
    <cellStyle name="40% - akcent 4 120 2" xfId="6141"/>
    <cellStyle name="40% - akcent 4 121" xfId="2334"/>
    <cellStyle name="40% - akcent 4 121 2" xfId="6142"/>
    <cellStyle name="40% - akcent 4 122" xfId="2335"/>
    <cellStyle name="40% - akcent 4 122 2" xfId="6143"/>
    <cellStyle name="40% - akcent 4 123" xfId="2336"/>
    <cellStyle name="40% - akcent 4 123 2" xfId="6144"/>
    <cellStyle name="40% - akcent 4 124" xfId="2337"/>
    <cellStyle name="40% - akcent 4 124 2" xfId="6145"/>
    <cellStyle name="40% - akcent 4 125" xfId="2338"/>
    <cellStyle name="40% - akcent 4 125 2" xfId="6146"/>
    <cellStyle name="40% - akcent 4 126" xfId="2339"/>
    <cellStyle name="40% - akcent 4 126 2" xfId="6147"/>
    <cellStyle name="40% - akcent 4 127" xfId="2340"/>
    <cellStyle name="40% - akcent 4 127 2" xfId="6148"/>
    <cellStyle name="40% - akcent 4 128" xfId="2341"/>
    <cellStyle name="40% - akcent 4 128 2" xfId="6149"/>
    <cellStyle name="40% - akcent 4 129" xfId="2342"/>
    <cellStyle name="40% - akcent 4 129 2" xfId="6150"/>
    <cellStyle name="40% - akcent 4 13" xfId="2343"/>
    <cellStyle name="40% - akcent 4 13 2" xfId="2344"/>
    <cellStyle name="40% - akcent 4 13 2 2" xfId="6152"/>
    <cellStyle name="40% - akcent 4 13 3" xfId="6151"/>
    <cellStyle name="40% - akcent 4 130" xfId="2345"/>
    <cellStyle name="40% - akcent 4 130 2" xfId="6153"/>
    <cellStyle name="40% - akcent 4 131" xfId="2346"/>
    <cellStyle name="40% - akcent 4 131 2" xfId="6154"/>
    <cellStyle name="40% - akcent 4 132" xfId="2347"/>
    <cellStyle name="40% - akcent 4 132 2" xfId="6155"/>
    <cellStyle name="40% - akcent 4 133" xfId="2348"/>
    <cellStyle name="40% - akcent 4 133 2" xfId="6156"/>
    <cellStyle name="40% - akcent 4 134" xfId="2349"/>
    <cellStyle name="40% - akcent 4 134 2" xfId="6157"/>
    <cellStyle name="40% - akcent 4 135" xfId="2350"/>
    <cellStyle name="40% - akcent 4 135 2" xfId="6158"/>
    <cellStyle name="40% - akcent 4 136" xfId="2351"/>
    <cellStyle name="40% - akcent 4 136 2" xfId="6159"/>
    <cellStyle name="40% - akcent 4 137" xfId="2352"/>
    <cellStyle name="40% - akcent 4 137 2" xfId="6160"/>
    <cellStyle name="40% - akcent 4 138" xfId="2353"/>
    <cellStyle name="40% - akcent 4 138 2" xfId="6161"/>
    <cellStyle name="40% - akcent 4 139" xfId="2354"/>
    <cellStyle name="40% - akcent 4 139 2" xfId="6162"/>
    <cellStyle name="40% - akcent 4 14" xfId="2355"/>
    <cellStyle name="40% - akcent 4 14 2" xfId="2356"/>
    <cellStyle name="40% - akcent 4 14 2 2" xfId="6164"/>
    <cellStyle name="40% - akcent 4 14 3" xfId="6163"/>
    <cellStyle name="40% - akcent 4 140" xfId="2357"/>
    <cellStyle name="40% - akcent 4 140 2" xfId="6165"/>
    <cellStyle name="40% - akcent 4 141" xfId="2358"/>
    <cellStyle name="40% - akcent 4 141 2" xfId="6166"/>
    <cellStyle name="40% - akcent 4 142" xfId="2359"/>
    <cellStyle name="40% - akcent 4 142 2" xfId="6167"/>
    <cellStyle name="40% - akcent 4 143" xfId="2360"/>
    <cellStyle name="40% - akcent 4 143 2" xfId="6168"/>
    <cellStyle name="40% - akcent 4 144" xfId="2361"/>
    <cellStyle name="40% - akcent 4 144 2" xfId="6169"/>
    <cellStyle name="40% - akcent 4 145" xfId="2362"/>
    <cellStyle name="40% - akcent 4 145 2" xfId="6170"/>
    <cellStyle name="40% - akcent 4 146" xfId="2363"/>
    <cellStyle name="40% - akcent 4 146 2" xfId="6171"/>
    <cellStyle name="40% - akcent 4 147" xfId="2364"/>
    <cellStyle name="40% - akcent 4 147 2" xfId="6172"/>
    <cellStyle name="40% - akcent 4 148" xfId="2365"/>
    <cellStyle name="40% - akcent 4 148 2" xfId="6173"/>
    <cellStyle name="40% - akcent 4 149" xfId="2366"/>
    <cellStyle name="40% - akcent 4 149 2" xfId="6174"/>
    <cellStyle name="40% - akcent 4 15" xfId="2367"/>
    <cellStyle name="40% - akcent 4 15 2" xfId="2368"/>
    <cellStyle name="40% - akcent 4 15 2 2" xfId="6176"/>
    <cellStyle name="40% - akcent 4 15 3" xfId="6175"/>
    <cellStyle name="40% - akcent 4 150" xfId="2369"/>
    <cellStyle name="40% - akcent 4 150 2" xfId="6177"/>
    <cellStyle name="40% - akcent 4 151" xfId="2370"/>
    <cellStyle name="40% - akcent 4 151 2" xfId="6178"/>
    <cellStyle name="40% - akcent 4 152" xfId="2371"/>
    <cellStyle name="40% - akcent 4 152 2" xfId="6179"/>
    <cellStyle name="40% - akcent 4 153" xfId="2372"/>
    <cellStyle name="40% - akcent 4 153 2" xfId="6180"/>
    <cellStyle name="40% - akcent 4 154" xfId="2373"/>
    <cellStyle name="40% - akcent 4 154 2" xfId="6181"/>
    <cellStyle name="40% - akcent 4 155" xfId="2374"/>
    <cellStyle name="40% - akcent 4 155 2" xfId="6182"/>
    <cellStyle name="40% - akcent 4 156" xfId="2375"/>
    <cellStyle name="40% - akcent 4 156 2" xfId="6183"/>
    <cellStyle name="40% - akcent 4 157" xfId="2376"/>
    <cellStyle name="40% - akcent 4 157 2" xfId="6184"/>
    <cellStyle name="40% - akcent 4 158" xfId="2377"/>
    <cellStyle name="40% - akcent 4 158 2" xfId="6185"/>
    <cellStyle name="40% - akcent 4 159" xfId="2378"/>
    <cellStyle name="40% - akcent 4 159 2" xfId="6186"/>
    <cellStyle name="40% - akcent 4 16" xfId="2379"/>
    <cellStyle name="40% - akcent 4 16 2" xfId="2380"/>
    <cellStyle name="40% - akcent 4 16 2 2" xfId="6188"/>
    <cellStyle name="40% - akcent 4 16 3" xfId="6187"/>
    <cellStyle name="40% - akcent 4 160" xfId="2381"/>
    <cellStyle name="40% - akcent 4 160 2" xfId="6189"/>
    <cellStyle name="40% - akcent 4 161" xfId="2382"/>
    <cellStyle name="40% - akcent 4 161 2" xfId="6190"/>
    <cellStyle name="40% - akcent 4 162" xfId="2383"/>
    <cellStyle name="40% - akcent 4 162 2" xfId="6191"/>
    <cellStyle name="40% - akcent 4 163" xfId="2384"/>
    <cellStyle name="40% - akcent 4 163 2" xfId="6192"/>
    <cellStyle name="40% - akcent 4 164" xfId="2385"/>
    <cellStyle name="40% - akcent 4 164 2" xfId="6193"/>
    <cellStyle name="40% - akcent 4 165" xfId="2386"/>
    <cellStyle name="40% - akcent 4 165 2" xfId="6194"/>
    <cellStyle name="40% - akcent 4 166" xfId="2387"/>
    <cellStyle name="40% - akcent 4 166 2" xfId="6195"/>
    <cellStyle name="40% - akcent 4 167" xfId="2388"/>
    <cellStyle name="40% - akcent 4 167 2" xfId="6196"/>
    <cellStyle name="40% - akcent 4 168" xfId="2389"/>
    <cellStyle name="40% - akcent 4 168 2" xfId="6197"/>
    <cellStyle name="40% - akcent 4 169" xfId="2390"/>
    <cellStyle name="40% - akcent 4 169 2" xfId="6198"/>
    <cellStyle name="40% - akcent 4 17" xfId="2391"/>
    <cellStyle name="40% - akcent 4 17 2" xfId="2392"/>
    <cellStyle name="40% - akcent 4 17 2 2" xfId="6200"/>
    <cellStyle name="40% - akcent 4 17 3" xfId="6199"/>
    <cellStyle name="40% - akcent 4 170" xfId="2393"/>
    <cellStyle name="40% - akcent 4 170 2" xfId="6201"/>
    <cellStyle name="40% - akcent 4 171" xfId="2394"/>
    <cellStyle name="40% - akcent 4 171 2" xfId="6202"/>
    <cellStyle name="40% - akcent 4 172" xfId="2395"/>
    <cellStyle name="40% - akcent 4 172 2" xfId="6203"/>
    <cellStyle name="40% - akcent 4 173" xfId="2396"/>
    <cellStyle name="40% - akcent 4 173 2" xfId="6204"/>
    <cellStyle name="40% - akcent 4 174" xfId="2397"/>
    <cellStyle name="40% - akcent 4 174 2" xfId="6205"/>
    <cellStyle name="40% - akcent 4 175" xfId="2398"/>
    <cellStyle name="40% - akcent 4 175 2" xfId="6206"/>
    <cellStyle name="40% - akcent 4 176" xfId="2399"/>
    <cellStyle name="40% - akcent 4 176 2" xfId="6207"/>
    <cellStyle name="40% - akcent 4 177" xfId="2400"/>
    <cellStyle name="40% - akcent 4 177 2" xfId="6208"/>
    <cellStyle name="40% - akcent 4 178" xfId="2401"/>
    <cellStyle name="40% - akcent 4 178 2" xfId="6209"/>
    <cellStyle name="40% - akcent 4 179" xfId="2402"/>
    <cellStyle name="40% - akcent 4 179 2" xfId="6210"/>
    <cellStyle name="40% - akcent 4 18" xfId="2403"/>
    <cellStyle name="40% - akcent 4 18 2" xfId="2404"/>
    <cellStyle name="40% - akcent 4 18 2 2" xfId="6212"/>
    <cellStyle name="40% - akcent 4 18 3" xfId="6211"/>
    <cellStyle name="40% - akcent 4 180" xfId="2405"/>
    <cellStyle name="40% - akcent 4 180 2" xfId="6213"/>
    <cellStyle name="40% - akcent 4 181" xfId="2406"/>
    <cellStyle name="40% - akcent 4 181 2" xfId="6214"/>
    <cellStyle name="40% - akcent 4 182" xfId="2407"/>
    <cellStyle name="40% - akcent 4 182 2" xfId="6215"/>
    <cellStyle name="40% - akcent 4 183" xfId="2408"/>
    <cellStyle name="40% - akcent 4 183 2" xfId="6216"/>
    <cellStyle name="40% - akcent 4 184" xfId="2409"/>
    <cellStyle name="40% - akcent 4 184 2" xfId="6217"/>
    <cellStyle name="40% - akcent 4 185" xfId="2410"/>
    <cellStyle name="40% - akcent 4 185 2" xfId="6218"/>
    <cellStyle name="40% - akcent 4 186" xfId="2411"/>
    <cellStyle name="40% - akcent 4 186 2" xfId="6219"/>
    <cellStyle name="40% - akcent 4 187" xfId="2412"/>
    <cellStyle name="40% - akcent 4 187 2" xfId="6220"/>
    <cellStyle name="40% - akcent 4 188" xfId="2413"/>
    <cellStyle name="40% - akcent 4 188 2" xfId="6221"/>
    <cellStyle name="40% - akcent 4 189" xfId="2414"/>
    <cellStyle name="40% - akcent 4 189 2" xfId="6222"/>
    <cellStyle name="40% - akcent 4 19" xfId="2415"/>
    <cellStyle name="40% - akcent 4 19 2" xfId="2416"/>
    <cellStyle name="40% - akcent 4 19 2 2" xfId="6224"/>
    <cellStyle name="40% - akcent 4 19 3" xfId="6223"/>
    <cellStyle name="40% - akcent 4 190" xfId="2417"/>
    <cellStyle name="40% - akcent 4 190 2" xfId="6225"/>
    <cellStyle name="40% - akcent 4 191" xfId="2418"/>
    <cellStyle name="40% - akcent 4 191 2" xfId="6226"/>
    <cellStyle name="40% - akcent 4 192" xfId="2419"/>
    <cellStyle name="40% - akcent 4 192 2" xfId="6227"/>
    <cellStyle name="40% - akcent 4 193" xfId="2420"/>
    <cellStyle name="40% - akcent 4 193 2" xfId="6228"/>
    <cellStyle name="40% - akcent 4 194" xfId="2421"/>
    <cellStyle name="40% - akcent 4 194 2" xfId="6229"/>
    <cellStyle name="40% - akcent 4 195" xfId="3846"/>
    <cellStyle name="40% - akcent 4 196" xfId="7128"/>
    <cellStyle name="40% - akcent 4 2" xfId="2422"/>
    <cellStyle name="40% - akcent 4 2 2" xfId="2423"/>
    <cellStyle name="40% - akcent 4 2 2 2" xfId="6231"/>
    <cellStyle name="40% - akcent 4 2 3" xfId="6230"/>
    <cellStyle name="40% - akcent 4 20" xfId="2424"/>
    <cellStyle name="40% - akcent 4 20 2" xfId="2425"/>
    <cellStyle name="40% - akcent 4 20 2 2" xfId="6233"/>
    <cellStyle name="40% - akcent 4 20 3" xfId="6232"/>
    <cellStyle name="40% - akcent 4 21" xfId="2426"/>
    <cellStyle name="40% - akcent 4 21 2" xfId="2427"/>
    <cellStyle name="40% - akcent 4 21 2 2" xfId="6235"/>
    <cellStyle name="40% - akcent 4 21 3" xfId="6234"/>
    <cellStyle name="40% - akcent 4 22" xfId="2428"/>
    <cellStyle name="40% - akcent 4 22 2" xfId="2429"/>
    <cellStyle name="40% - akcent 4 22 2 2" xfId="6237"/>
    <cellStyle name="40% - akcent 4 22 3" xfId="6236"/>
    <cellStyle name="40% - akcent 4 23" xfId="2430"/>
    <cellStyle name="40% - akcent 4 23 2" xfId="2431"/>
    <cellStyle name="40% - akcent 4 23 2 2" xfId="6239"/>
    <cellStyle name="40% - akcent 4 23 3" xfId="6238"/>
    <cellStyle name="40% - akcent 4 24" xfId="2432"/>
    <cellStyle name="40% - akcent 4 24 2" xfId="2433"/>
    <cellStyle name="40% - akcent 4 24 2 2" xfId="6241"/>
    <cellStyle name="40% - akcent 4 24 3" xfId="6240"/>
    <cellStyle name="40% - akcent 4 25" xfId="2434"/>
    <cellStyle name="40% - akcent 4 25 2" xfId="2435"/>
    <cellStyle name="40% - akcent 4 25 2 2" xfId="6243"/>
    <cellStyle name="40% - akcent 4 25 3" xfId="6242"/>
    <cellStyle name="40% - akcent 4 26" xfId="2436"/>
    <cellStyle name="40% - akcent 4 26 2" xfId="2437"/>
    <cellStyle name="40% - akcent 4 26 2 2" xfId="6245"/>
    <cellStyle name="40% - akcent 4 26 3" xfId="6244"/>
    <cellStyle name="40% - akcent 4 27" xfId="2438"/>
    <cellStyle name="40% - akcent 4 27 2" xfId="2439"/>
    <cellStyle name="40% - akcent 4 27 2 2" xfId="6247"/>
    <cellStyle name="40% - akcent 4 27 3" xfId="6246"/>
    <cellStyle name="40% - akcent 4 28" xfId="2440"/>
    <cellStyle name="40% - akcent 4 28 2" xfId="2441"/>
    <cellStyle name="40% - akcent 4 28 2 2" xfId="6249"/>
    <cellStyle name="40% - akcent 4 28 3" xfId="6248"/>
    <cellStyle name="40% - akcent 4 29" xfId="2442"/>
    <cellStyle name="40% - akcent 4 29 2" xfId="2443"/>
    <cellStyle name="40% - akcent 4 29 2 2" xfId="6251"/>
    <cellStyle name="40% - akcent 4 29 3" xfId="6250"/>
    <cellStyle name="40% - akcent 4 3" xfId="2444"/>
    <cellStyle name="40% - akcent 4 3 2" xfId="2445"/>
    <cellStyle name="40% - akcent 4 3 2 2" xfId="6253"/>
    <cellStyle name="40% - akcent 4 3 3" xfId="6252"/>
    <cellStyle name="40% - akcent 4 30" xfId="2446"/>
    <cellStyle name="40% - akcent 4 30 2" xfId="2447"/>
    <cellStyle name="40% - akcent 4 30 2 2" xfId="6255"/>
    <cellStyle name="40% - akcent 4 30 3" xfId="6254"/>
    <cellStyle name="40% - akcent 4 31" xfId="2448"/>
    <cellStyle name="40% - akcent 4 31 2" xfId="2449"/>
    <cellStyle name="40% - akcent 4 31 2 2" xfId="6257"/>
    <cellStyle name="40% - akcent 4 31 3" xfId="6256"/>
    <cellStyle name="40% - akcent 4 32" xfId="2450"/>
    <cellStyle name="40% - akcent 4 32 2" xfId="2451"/>
    <cellStyle name="40% - akcent 4 32 2 2" xfId="6259"/>
    <cellStyle name="40% - akcent 4 32 3" xfId="6258"/>
    <cellStyle name="40% - akcent 4 33" xfId="2452"/>
    <cellStyle name="40% - akcent 4 33 2" xfId="2453"/>
    <cellStyle name="40% - akcent 4 33 2 2" xfId="6261"/>
    <cellStyle name="40% - akcent 4 33 3" xfId="6260"/>
    <cellStyle name="40% - akcent 4 34" xfId="2454"/>
    <cellStyle name="40% - akcent 4 34 2" xfId="2455"/>
    <cellStyle name="40% - akcent 4 34 2 2" xfId="6263"/>
    <cellStyle name="40% - akcent 4 34 3" xfId="6262"/>
    <cellStyle name="40% - akcent 4 35" xfId="2456"/>
    <cellStyle name="40% - akcent 4 35 2" xfId="2457"/>
    <cellStyle name="40% - akcent 4 35 2 2" xfId="6265"/>
    <cellStyle name="40% - akcent 4 35 3" xfId="6264"/>
    <cellStyle name="40% - akcent 4 36" xfId="2458"/>
    <cellStyle name="40% - akcent 4 36 2" xfId="2459"/>
    <cellStyle name="40% - akcent 4 36 2 2" xfId="6267"/>
    <cellStyle name="40% - akcent 4 36 3" xfId="6266"/>
    <cellStyle name="40% - akcent 4 37" xfId="2460"/>
    <cellStyle name="40% - akcent 4 37 2" xfId="2461"/>
    <cellStyle name="40% - akcent 4 37 2 2" xfId="6269"/>
    <cellStyle name="40% - akcent 4 37 3" xfId="6268"/>
    <cellStyle name="40% - akcent 4 38" xfId="2462"/>
    <cellStyle name="40% - akcent 4 38 2" xfId="2463"/>
    <cellStyle name="40% - akcent 4 38 2 2" xfId="6271"/>
    <cellStyle name="40% - akcent 4 38 3" xfId="6270"/>
    <cellStyle name="40% - akcent 4 39" xfId="2464"/>
    <cellStyle name="40% - akcent 4 39 2" xfId="2465"/>
    <cellStyle name="40% - akcent 4 39 2 2" xfId="6273"/>
    <cellStyle name="40% - akcent 4 39 3" xfId="6272"/>
    <cellStyle name="40% - akcent 4 4" xfId="2466"/>
    <cellStyle name="40% - akcent 4 4 2" xfId="2467"/>
    <cellStyle name="40% - akcent 4 4 2 2" xfId="6275"/>
    <cellStyle name="40% - akcent 4 4 3" xfId="6274"/>
    <cellStyle name="40% - akcent 4 40" xfId="2468"/>
    <cellStyle name="40% - akcent 4 40 2" xfId="2469"/>
    <cellStyle name="40% - akcent 4 40 2 2" xfId="6277"/>
    <cellStyle name="40% - akcent 4 40 3" xfId="6276"/>
    <cellStyle name="40% - akcent 4 41" xfId="2470"/>
    <cellStyle name="40% - akcent 4 41 2" xfId="2471"/>
    <cellStyle name="40% - akcent 4 41 2 2" xfId="6279"/>
    <cellStyle name="40% - akcent 4 41 3" xfId="6278"/>
    <cellStyle name="40% - akcent 4 42" xfId="2472"/>
    <cellStyle name="40% - akcent 4 42 2" xfId="2473"/>
    <cellStyle name="40% - akcent 4 42 2 2" xfId="6281"/>
    <cellStyle name="40% - akcent 4 42 3" xfId="6280"/>
    <cellStyle name="40% - akcent 4 43" xfId="2474"/>
    <cellStyle name="40% - akcent 4 43 2" xfId="2475"/>
    <cellStyle name="40% - akcent 4 43 2 2" xfId="6283"/>
    <cellStyle name="40% - akcent 4 43 3" xfId="6282"/>
    <cellStyle name="40% - akcent 4 44" xfId="2476"/>
    <cellStyle name="40% - akcent 4 44 2" xfId="2477"/>
    <cellStyle name="40% - akcent 4 44 2 2" xfId="6285"/>
    <cellStyle name="40% - akcent 4 44 3" xfId="6284"/>
    <cellStyle name="40% - akcent 4 45" xfId="2478"/>
    <cellStyle name="40% - akcent 4 45 2" xfId="2479"/>
    <cellStyle name="40% - akcent 4 45 2 2" xfId="6287"/>
    <cellStyle name="40% - akcent 4 45 3" xfId="6286"/>
    <cellStyle name="40% - akcent 4 46" xfId="2480"/>
    <cellStyle name="40% - akcent 4 46 2" xfId="2481"/>
    <cellStyle name="40% - akcent 4 46 2 2" xfId="6289"/>
    <cellStyle name="40% - akcent 4 46 3" xfId="6288"/>
    <cellStyle name="40% - akcent 4 47" xfId="2482"/>
    <cellStyle name="40% - akcent 4 47 2" xfId="2483"/>
    <cellStyle name="40% - akcent 4 47 2 2" xfId="6291"/>
    <cellStyle name="40% - akcent 4 47 3" xfId="6290"/>
    <cellStyle name="40% - akcent 4 48" xfId="2484"/>
    <cellStyle name="40% - akcent 4 48 2" xfId="2485"/>
    <cellStyle name="40% - akcent 4 48 2 2" xfId="6293"/>
    <cellStyle name="40% - akcent 4 48 3" xfId="6292"/>
    <cellStyle name="40% - akcent 4 49" xfId="2486"/>
    <cellStyle name="40% - akcent 4 49 2" xfId="2487"/>
    <cellStyle name="40% - akcent 4 49 2 2" xfId="6295"/>
    <cellStyle name="40% - akcent 4 49 3" xfId="6294"/>
    <cellStyle name="40% - akcent 4 5" xfId="2488"/>
    <cellStyle name="40% - akcent 4 5 2" xfId="2489"/>
    <cellStyle name="40% - akcent 4 5 2 2" xfId="6297"/>
    <cellStyle name="40% - akcent 4 5 3" xfId="6296"/>
    <cellStyle name="40% - akcent 4 50" xfId="2490"/>
    <cellStyle name="40% - akcent 4 50 2" xfId="2491"/>
    <cellStyle name="40% - akcent 4 50 2 2" xfId="6299"/>
    <cellStyle name="40% - akcent 4 50 3" xfId="6298"/>
    <cellStyle name="40% - akcent 4 51" xfId="2492"/>
    <cellStyle name="40% - akcent 4 51 2" xfId="2493"/>
    <cellStyle name="40% - akcent 4 51 2 2" xfId="6301"/>
    <cellStyle name="40% - akcent 4 51 3" xfId="6300"/>
    <cellStyle name="40% - akcent 4 52" xfId="2494"/>
    <cellStyle name="40% - akcent 4 52 2" xfId="2495"/>
    <cellStyle name="40% - akcent 4 52 2 2" xfId="6303"/>
    <cellStyle name="40% - akcent 4 52 3" xfId="6302"/>
    <cellStyle name="40% - akcent 4 53" xfId="2496"/>
    <cellStyle name="40% - akcent 4 53 2" xfId="2497"/>
    <cellStyle name="40% - akcent 4 53 2 2" xfId="6305"/>
    <cellStyle name="40% - akcent 4 53 3" xfId="6304"/>
    <cellStyle name="40% - akcent 4 54" xfId="2498"/>
    <cellStyle name="40% - akcent 4 54 2" xfId="2499"/>
    <cellStyle name="40% - akcent 4 54 2 2" xfId="6307"/>
    <cellStyle name="40% - akcent 4 54 3" xfId="6306"/>
    <cellStyle name="40% - akcent 4 55" xfId="2500"/>
    <cellStyle name="40% - akcent 4 55 2" xfId="2501"/>
    <cellStyle name="40% - akcent 4 55 2 2" xfId="6309"/>
    <cellStyle name="40% - akcent 4 55 3" xfId="6308"/>
    <cellStyle name="40% - akcent 4 56" xfId="2502"/>
    <cellStyle name="40% - akcent 4 56 2" xfId="2503"/>
    <cellStyle name="40% - akcent 4 56 2 2" xfId="6311"/>
    <cellStyle name="40% - akcent 4 56 3" xfId="6310"/>
    <cellStyle name="40% - akcent 4 57" xfId="2504"/>
    <cellStyle name="40% - akcent 4 57 2" xfId="2505"/>
    <cellStyle name="40% - akcent 4 57 2 2" xfId="6313"/>
    <cellStyle name="40% - akcent 4 57 3" xfId="6312"/>
    <cellStyle name="40% - akcent 4 58" xfId="2506"/>
    <cellStyle name="40% - akcent 4 58 2" xfId="2507"/>
    <cellStyle name="40% - akcent 4 58 2 2" xfId="6315"/>
    <cellStyle name="40% - akcent 4 58 3" xfId="6314"/>
    <cellStyle name="40% - akcent 4 59" xfId="2508"/>
    <cellStyle name="40% - akcent 4 59 2" xfId="2509"/>
    <cellStyle name="40% - akcent 4 59 2 2" xfId="6317"/>
    <cellStyle name="40% - akcent 4 59 3" xfId="6316"/>
    <cellStyle name="40% - akcent 4 6" xfId="2510"/>
    <cellStyle name="40% - akcent 4 6 2" xfId="2511"/>
    <cellStyle name="40% - akcent 4 6 2 2" xfId="6319"/>
    <cellStyle name="40% - akcent 4 6 3" xfId="6318"/>
    <cellStyle name="40% - akcent 4 60" xfId="2512"/>
    <cellStyle name="40% - akcent 4 60 2" xfId="6320"/>
    <cellStyle name="40% - akcent 4 61" xfId="2513"/>
    <cellStyle name="40% - akcent 4 61 2" xfId="6321"/>
    <cellStyle name="40% - akcent 4 62" xfId="2514"/>
    <cellStyle name="40% - akcent 4 62 2" xfId="6322"/>
    <cellStyle name="40% - akcent 4 63" xfId="2515"/>
    <cellStyle name="40% - akcent 4 63 2" xfId="6323"/>
    <cellStyle name="40% - akcent 4 64" xfId="2516"/>
    <cellStyle name="40% - akcent 4 64 2" xfId="6324"/>
    <cellStyle name="40% - akcent 4 65" xfId="2517"/>
    <cellStyle name="40% - akcent 4 65 2" xfId="6325"/>
    <cellStyle name="40% - akcent 4 66" xfId="2518"/>
    <cellStyle name="40% - akcent 4 66 2" xfId="6326"/>
    <cellStyle name="40% - akcent 4 67" xfId="2519"/>
    <cellStyle name="40% - akcent 4 67 2" xfId="6327"/>
    <cellStyle name="40% - akcent 4 68" xfId="2520"/>
    <cellStyle name="40% - akcent 4 68 2" xfId="6328"/>
    <cellStyle name="40% - akcent 4 69" xfId="2521"/>
    <cellStyle name="40% - akcent 4 69 2" xfId="6329"/>
    <cellStyle name="40% - akcent 4 7" xfId="2522"/>
    <cellStyle name="40% - akcent 4 7 2" xfId="2523"/>
    <cellStyle name="40% - akcent 4 7 2 2" xfId="6331"/>
    <cellStyle name="40% - akcent 4 7 3" xfId="6330"/>
    <cellStyle name="40% - akcent 4 70" xfId="2524"/>
    <cellStyle name="40% - akcent 4 70 2" xfId="6332"/>
    <cellStyle name="40% - akcent 4 71" xfId="2525"/>
    <cellStyle name="40% - akcent 4 71 2" xfId="6333"/>
    <cellStyle name="40% - akcent 4 72" xfId="2526"/>
    <cellStyle name="40% - akcent 4 72 2" xfId="6334"/>
    <cellStyle name="40% - akcent 4 73" xfId="2527"/>
    <cellStyle name="40% - akcent 4 73 2" xfId="6335"/>
    <cellStyle name="40% - akcent 4 74" xfId="2528"/>
    <cellStyle name="40% - akcent 4 74 2" xfId="6336"/>
    <cellStyle name="40% - akcent 4 75" xfId="2529"/>
    <cellStyle name="40% - akcent 4 75 2" xfId="6337"/>
    <cellStyle name="40% - akcent 4 76" xfId="2530"/>
    <cellStyle name="40% - akcent 4 76 2" xfId="6338"/>
    <cellStyle name="40% - akcent 4 77" xfId="2531"/>
    <cellStyle name="40% - akcent 4 77 2" xfId="6339"/>
    <cellStyle name="40% - akcent 4 78" xfId="2532"/>
    <cellStyle name="40% - akcent 4 78 2" xfId="6340"/>
    <cellStyle name="40% - akcent 4 79" xfId="2533"/>
    <cellStyle name="40% - akcent 4 79 2" xfId="6341"/>
    <cellStyle name="40% - akcent 4 8" xfId="2534"/>
    <cellStyle name="40% - akcent 4 8 2" xfId="2535"/>
    <cellStyle name="40% - akcent 4 8 2 2" xfId="6343"/>
    <cellStyle name="40% - akcent 4 8 3" xfId="6342"/>
    <cellStyle name="40% - akcent 4 80" xfId="2536"/>
    <cellStyle name="40% - akcent 4 80 2" xfId="6344"/>
    <cellStyle name="40% - akcent 4 81" xfId="2537"/>
    <cellStyle name="40% - akcent 4 81 2" xfId="6345"/>
    <cellStyle name="40% - akcent 4 82" xfId="2538"/>
    <cellStyle name="40% - akcent 4 82 2" xfId="6346"/>
    <cellStyle name="40% - akcent 4 83" xfId="2539"/>
    <cellStyle name="40% - akcent 4 83 2" xfId="6347"/>
    <cellStyle name="40% - akcent 4 84" xfId="2540"/>
    <cellStyle name="40% - akcent 4 84 2" xfId="6348"/>
    <cellStyle name="40% - akcent 4 85" xfId="2541"/>
    <cellStyle name="40% - akcent 4 85 2" xfId="6349"/>
    <cellStyle name="40% - akcent 4 86" xfId="2542"/>
    <cellStyle name="40% - akcent 4 86 2" xfId="6350"/>
    <cellStyle name="40% - akcent 4 87" xfId="2543"/>
    <cellStyle name="40% - akcent 4 87 2" xfId="6351"/>
    <cellStyle name="40% - akcent 4 88" xfId="2544"/>
    <cellStyle name="40% - akcent 4 88 2" xfId="6352"/>
    <cellStyle name="40% - akcent 4 89" xfId="2545"/>
    <cellStyle name="40% - akcent 4 89 2" xfId="6353"/>
    <cellStyle name="40% - akcent 4 9" xfId="2546"/>
    <cellStyle name="40% - akcent 4 9 2" xfId="2547"/>
    <cellStyle name="40% - akcent 4 9 2 2" xfId="6355"/>
    <cellStyle name="40% - akcent 4 9 3" xfId="6354"/>
    <cellStyle name="40% - akcent 4 90" xfId="2548"/>
    <cellStyle name="40% - akcent 4 90 2" xfId="6356"/>
    <cellStyle name="40% - akcent 4 91" xfId="2549"/>
    <cellStyle name="40% - akcent 4 91 2" xfId="6357"/>
    <cellStyle name="40% - akcent 4 92" xfId="2550"/>
    <cellStyle name="40% - akcent 4 92 2" xfId="6358"/>
    <cellStyle name="40% - akcent 4 93" xfId="2551"/>
    <cellStyle name="40% - akcent 4 93 2" xfId="6359"/>
    <cellStyle name="40% - akcent 4 94" xfId="2552"/>
    <cellStyle name="40% - akcent 4 94 2" xfId="6360"/>
    <cellStyle name="40% - akcent 4 95" xfId="2553"/>
    <cellStyle name="40% - akcent 4 95 2" xfId="6361"/>
    <cellStyle name="40% - akcent 4 96" xfId="2554"/>
    <cellStyle name="40% - akcent 4 96 2" xfId="6362"/>
    <cellStyle name="40% - akcent 4 97" xfId="2555"/>
    <cellStyle name="40% - akcent 4 97 2" xfId="6363"/>
    <cellStyle name="40% - akcent 4 98" xfId="2556"/>
    <cellStyle name="40% - akcent 4 98 2" xfId="6364"/>
    <cellStyle name="40% - akcent 4 99" xfId="2557"/>
    <cellStyle name="40% - akcent 4 99 2" xfId="6365"/>
    <cellStyle name="40% - akcent 5" xfId="41" builtinId="47" customBuiltin="1"/>
    <cellStyle name="40% - akcent 5 10" xfId="2558"/>
    <cellStyle name="40% - akcent 5 10 2" xfId="2559"/>
    <cellStyle name="40% - akcent 5 10 2 2" xfId="6367"/>
    <cellStyle name="40% - akcent 5 10 3" xfId="6366"/>
    <cellStyle name="40% - akcent 5 100" xfId="2560"/>
    <cellStyle name="40% - akcent 5 100 2" xfId="6368"/>
    <cellStyle name="40% - akcent 5 101" xfId="2561"/>
    <cellStyle name="40% - akcent 5 101 2" xfId="6369"/>
    <cellStyle name="40% - akcent 5 102" xfId="2562"/>
    <cellStyle name="40% - akcent 5 102 2" xfId="6370"/>
    <cellStyle name="40% - akcent 5 103" xfId="2563"/>
    <cellStyle name="40% - akcent 5 103 2" xfId="6371"/>
    <cellStyle name="40% - akcent 5 104" xfId="2564"/>
    <cellStyle name="40% - akcent 5 104 2" xfId="6372"/>
    <cellStyle name="40% - akcent 5 105" xfId="2565"/>
    <cellStyle name="40% - akcent 5 105 2" xfId="6373"/>
    <cellStyle name="40% - akcent 5 106" xfId="2566"/>
    <cellStyle name="40% - akcent 5 106 2" xfId="6374"/>
    <cellStyle name="40% - akcent 5 107" xfId="2567"/>
    <cellStyle name="40% - akcent 5 107 2" xfId="6375"/>
    <cellStyle name="40% - akcent 5 108" xfId="2568"/>
    <cellStyle name="40% - akcent 5 108 2" xfId="6376"/>
    <cellStyle name="40% - akcent 5 109" xfId="2569"/>
    <cellStyle name="40% - akcent 5 109 2" xfId="6377"/>
    <cellStyle name="40% - akcent 5 11" xfId="2570"/>
    <cellStyle name="40% - akcent 5 11 2" xfId="2571"/>
    <cellStyle name="40% - akcent 5 11 2 2" xfId="6379"/>
    <cellStyle name="40% - akcent 5 11 3" xfId="6378"/>
    <cellStyle name="40% - akcent 5 110" xfId="2572"/>
    <cellStyle name="40% - akcent 5 110 2" xfId="6380"/>
    <cellStyle name="40% - akcent 5 111" xfId="2573"/>
    <cellStyle name="40% - akcent 5 111 2" xfId="6381"/>
    <cellStyle name="40% - akcent 5 112" xfId="2574"/>
    <cellStyle name="40% - akcent 5 112 2" xfId="6382"/>
    <cellStyle name="40% - akcent 5 113" xfId="2575"/>
    <cellStyle name="40% - akcent 5 113 2" xfId="6383"/>
    <cellStyle name="40% - akcent 5 114" xfId="2576"/>
    <cellStyle name="40% - akcent 5 114 2" xfId="6384"/>
    <cellStyle name="40% - akcent 5 115" xfId="2577"/>
    <cellStyle name="40% - akcent 5 115 2" xfId="6385"/>
    <cellStyle name="40% - akcent 5 116" xfId="2578"/>
    <cellStyle name="40% - akcent 5 116 2" xfId="6386"/>
    <cellStyle name="40% - akcent 5 117" xfId="2579"/>
    <cellStyle name="40% - akcent 5 117 2" xfId="6387"/>
    <cellStyle name="40% - akcent 5 118" xfId="2580"/>
    <cellStyle name="40% - akcent 5 118 2" xfId="6388"/>
    <cellStyle name="40% - akcent 5 119" xfId="2581"/>
    <cellStyle name="40% - akcent 5 119 2" xfId="6389"/>
    <cellStyle name="40% - akcent 5 12" xfId="2582"/>
    <cellStyle name="40% - akcent 5 12 2" xfId="2583"/>
    <cellStyle name="40% - akcent 5 12 2 2" xfId="6391"/>
    <cellStyle name="40% - akcent 5 12 3" xfId="6390"/>
    <cellStyle name="40% - akcent 5 120" xfId="2584"/>
    <cellStyle name="40% - akcent 5 120 2" xfId="6392"/>
    <cellStyle name="40% - akcent 5 121" xfId="2585"/>
    <cellStyle name="40% - akcent 5 121 2" xfId="6393"/>
    <cellStyle name="40% - akcent 5 122" xfId="2586"/>
    <cellStyle name="40% - akcent 5 122 2" xfId="6394"/>
    <cellStyle name="40% - akcent 5 123" xfId="2587"/>
    <cellStyle name="40% - akcent 5 123 2" xfId="6395"/>
    <cellStyle name="40% - akcent 5 124" xfId="2588"/>
    <cellStyle name="40% - akcent 5 124 2" xfId="6396"/>
    <cellStyle name="40% - akcent 5 125" xfId="2589"/>
    <cellStyle name="40% - akcent 5 125 2" xfId="6397"/>
    <cellStyle name="40% - akcent 5 126" xfId="2590"/>
    <cellStyle name="40% - akcent 5 126 2" xfId="6398"/>
    <cellStyle name="40% - akcent 5 127" xfId="2591"/>
    <cellStyle name="40% - akcent 5 127 2" xfId="6399"/>
    <cellStyle name="40% - akcent 5 128" xfId="2592"/>
    <cellStyle name="40% - akcent 5 128 2" xfId="6400"/>
    <cellStyle name="40% - akcent 5 129" xfId="2593"/>
    <cellStyle name="40% - akcent 5 129 2" xfId="6401"/>
    <cellStyle name="40% - akcent 5 13" xfId="2594"/>
    <cellStyle name="40% - akcent 5 13 2" xfId="2595"/>
    <cellStyle name="40% - akcent 5 13 2 2" xfId="6403"/>
    <cellStyle name="40% - akcent 5 13 3" xfId="6402"/>
    <cellStyle name="40% - akcent 5 130" xfId="2596"/>
    <cellStyle name="40% - akcent 5 130 2" xfId="6404"/>
    <cellStyle name="40% - akcent 5 131" xfId="2597"/>
    <cellStyle name="40% - akcent 5 131 2" xfId="6405"/>
    <cellStyle name="40% - akcent 5 132" xfId="2598"/>
    <cellStyle name="40% - akcent 5 132 2" xfId="6406"/>
    <cellStyle name="40% - akcent 5 133" xfId="2599"/>
    <cellStyle name="40% - akcent 5 133 2" xfId="6407"/>
    <cellStyle name="40% - akcent 5 134" xfId="2600"/>
    <cellStyle name="40% - akcent 5 134 2" xfId="6408"/>
    <cellStyle name="40% - akcent 5 135" xfId="2601"/>
    <cellStyle name="40% - akcent 5 135 2" xfId="6409"/>
    <cellStyle name="40% - akcent 5 136" xfId="2602"/>
    <cellStyle name="40% - akcent 5 136 2" xfId="6410"/>
    <cellStyle name="40% - akcent 5 137" xfId="2603"/>
    <cellStyle name="40% - akcent 5 137 2" xfId="6411"/>
    <cellStyle name="40% - akcent 5 138" xfId="2604"/>
    <cellStyle name="40% - akcent 5 138 2" xfId="6412"/>
    <cellStyle name="40% - akcent 5 139" xfId="2605"/>
    <cellStyle name="40% - akcent 5 139 2" xfId="6413"/>
    <cellStyle name="40% - akcent 5 14" xfId="2606"/>
    <cellStyle name="40% - akcent 5 14 2" xfId="2607"/>
    <cellStyle name="40% - akcent 5 14 2 2" xfId="6415"/>
    <cellStyle name="40% - akcent 5 14 3" xfId="6414"/>
    <cellStyle name="40% - akcent 5 140" xfId="2608"/>
    <cellStyle name="40% - akcent 5 140 2" xfId="6416"/>
    <cellStyle name="40% - akcent 5 141" xfId="2609"/>
    <cellStyle name="40% - akcent 5 141 2" xfId="6417"/>
    <cellStyle name="40% - akcent 5 142" xfId="2610"/>
    <cellStyle name="40% - akcent 5 142 2" xfId="6418"/>
    <cellStyle name="40% - akcent 5 143" xfId="2611"/>
    <cellStyle name="40% - akcent 5 143 2" xfId="6419"/>
    <cellStyle name="40% - akcent 5 144" xfId="2612"/>
    <cellStyle name="40% - akcent 5 144 2" xfId="6420"/>
    <cellStyle name="40% - akcent 5 145" xfId="2613"/>
    <cellStyle name="40% - akcent 5 145 2" xfId="6421"/>
    <cellStyle name="40% - akcent 5 146" xfId="2614"/>
    <cellStyle name="40% - akcent 5 146 2" xfId="6422"/>
    <cellStyle name="40% - akcent 5 147" xfId="2615"/>
    <cellStyle name="40% - akcent 5 147 2" xfId="6423"/>
    <cellStyle name="40% - akcent 5 148" xfId="2616"/>
    <cellStyle name="40% - akcent 5 148 2" xfId="6424"/>
    <cellStyle name="40% - akcent 5 149" xfId="2617"/>
    <cellStyle name="40% - akcent 5 149 2" xfId="6425"/>
    <cellStyle name="40% - akcent 5 15" xfId="2618"/>
    <cellStyle name="40% - akcent 5 15 2" xfId="2619"/>
    <cellStyle name="40% - akcent 5 15 2 2" xfId="6427"/>
    <cellStyle name="40% - akcent 5 15 3" xfId="6426"/>
    <cellStyle name="40% - akcent 5 150" xfId="2620"/>
    <cellStyle name="40% - akcent 5 150 2" xfId="6428"/>
    <cellStyle name="40% - akcent 5 151" xfId="2621"/>
    <cellStyle name="40% - akcent 5 151 2" xfId="6429"/>
    <cellStyle name="40% - akcent 5 152" xfId="2622"/>
    <cellStyle name="40% - akcent 5 152 2" xfId="6430"/>
    <cellStyle name="40% - akcent 5 153" xfId="2623"/>
    <cellStyle name="40% - akcent 5 153 2" xfId="6431"/>
    <cellStyle name="40% - akcent 5 154" xfId="2624"/>
    <cellStyle name="40% - akcent 5 154 2" xfId="6432"/>
    <cellStyle name="40% - akcent 5 155" xfId="2625"/>
    <cellStyle name="40% - akcent 5 155 2" xfId="6433"/>
    <cellStyle name="40% - akcent 5 156" xfId="2626"/>
    <cellStyle name="40% - akcent 5 156 2" xfId="6434"/>
    <cellStyle name="40% - akcent 5 157" xfId="2627"/>
    <cellStyle name="40% - akcent 5 157 2" xfId="6435"/>
    <cellStyle name="40% - akcent 5 158" xfId="2628"/>
    <cellStyle name="40% - akcent 5 158 2" xfId="6436"/>
    <cellStyle name="40% - akcent 5 159" xfId="2629"/>
    <cellStyle name="40% - akcent 5 159 2" xfId="6437"/>
    <cellStyle name="40% - akcent 5 16" xfId="2630"/>
    <cellStyle name="40% - akcent 5 16 2" xfId="2631"/>
    <cellStyle name="40% - akcent 5 16 2 2" xfId="6439"/>
    <cellStyle name="40% - akcent 5 16 3" xfId="6438"/>
    <cellStyle name="40% - akcent 5 160" xfId="2632"/>
    <cellStyle name="40% - akcent 5 160 2" xfId="6440"/>
    <cellStyle name="40% - akcent 5 161" xfId="2633"/>
    <cellStyle name="40% - akcent 5 161 2" xfId="6441"/>
    <cellStyle name="40% - akcent 5 162" xfId="2634"/>
    <cellStyle name="40% - akcent 5 162 2" xfId="6442"/>
    <cellStyle name="40% - akcent 5 163" xfId="2635"/>
    <cellStyle name="40% - akcent 5 163 2" xfId="6443"/>
    <cellStyle name="40% - akcent 5 164" xfId="2636"/>
    <cellStyle name="40% - akcent 5 164 2" xfId="6444"/>
    <cellStyle name="40% - akcent 5 165" xfId="2637"/>
    <cellStyle name="40% - akcent 5 165 2" xfId="6445"/>
    <cellStyle name="40% - akcent 5 166" xfId="2638"/>
    <cellStyle name="40% - akcent 5 166 2" xfId="6446"/>
    <cellStyle name="40% - akcent 5 167" xfId="2639"/>
    <cellStyle name="40% - akcent 5 167 2" xfId="6447"/>
    <cellStyle name="40% - akcent 5 168" xfId="2640"/>
    <cellStyle name="40% - akcent 5 168 2" xfId="6448"/>
    <cellStyle name="40% - akcent 5 169" xfId="2641"/>
    <cellStyle name="40% - akcent 5 169 2" xfId="6449"/>
    <cellStyle name="40% - akcent 5 17" xfId="2642"/>
    <cellStyle name="40% - akcent 5 17 2" xfId="2643"/>
    <cellStyle name="40% - akcent 5 17 2 2" xfId="6451"/>
    <cellStyle name="40% - akcent 5 17 3" xfId="6450"/>
    <cellStyle name="40% - akcent 5 170" xfId="2644"/>
    <cellStyle name="40% - akcent 5 170 2" xfId="6452"/>
    <cellStyle name="40% - akcent 5 171" xfId="2645"/>
    <cellStyle name="40% - akcent 5 171 2" xfId="6453"/>
    <cellStyle name="40% - akcent 5 172" xfId="2646"/>
    <cellStyle name="40% - akcent 5 172 2" xfId="6454"/>
    <cellStyle name="40% - akcent 5 173" xfId="2647"/>
    <cellStyle name="40% - akcent 5 173 2" xfId="6455"/>
    <cellStyle name="40% - akcent 5 174" xfId="2648"/>
    <cellStyle name="40% - akcent 5 174 2" xfId="6456"/>
    <cellStyle name="40% - akcent 5 175" xfId="2649"/>
    <cellStyle name="40% - akcent 5 175 2" xfId="6457"/>
    <cellStyle name="40% - akcent 5 176" xfId="2650"/>
    <cellStyle name="40% - akcent 5 176 2" xfId="6458"/>
    <cellStyle name="40% - akcent 5 177" xfId="2651"/>
    <cellStyle name="40% - akcent 5 177 2" xfId="6459"/>
    <cellStyle name="40% - akcent 5 178" xfId="2652"/>
    <cellStyle name="40% - akcent 5 178 2" xfId="6460"/>
    <cellStyle name="40% - akcent 5 179" xfId="2653"/>
    <cellStyle name="40% - akcent 5 179 2" xfId="6461"/>
    <cellStyle name="40% - akcent 5 18" xfId="2654"/>
    <cellStyle name="40% - akcent 5 18 2" xfId="2655"/>
    <cellStyle name="40% - akcent 5 18 2 2" xfId="6463"/>
    <cellStyle name="40% - akcent 5 18 3" xfId="6462"/>
    <cellStyle name="40% - akcent 5 180" xfId="2656"/>
    <cellStyle name="40% - akcent 5 180 2" xfId="6464"/>
    <cellStyle name="40% - akcent 5 181" xfId="2657"/>
    <cellStyle name="40% - akcent 5 181 2" xfId="6465"/>
    <cellStyle name="40% - akcent 5 182" xfId="2658"/>
    <cellStyle name="40% - akcent 5 182 2" xfId="6466"/>
    <cellStyle name="40% - akcent 5 183" xfId="2659"/>
    <cellStyle name="40% - akcent 5 183 2" xfId="6467"/>
    <cellStyle name="40% - akcent 5 184" xfId="2660"/>
    <cellStyle name="40% - akcent 5 184 2" xfId="6468"/>
    <cellStyle name="40% - akcent 5 185" xfId="2661"/>
    <cellStyle name="40% - akcent 5 185 2" xfId="6469"/>
    <cellStyle name="40% - akcent 5 186" xfId="2662"/>
    <cellStyle name="40% - akcent 5 186 2" xfId="6470"/>
    <cellStyle name="40% - akcent 5 187" xfId="2663"/>
    <cellStyle name="40% - akcent 5 187 2" xfId="6471"/>
    <cellStyle name="40% - akcent 5 188" xfId="2664"/>
    <cellStyle name="40% - akcent 5 188 2" xfId="6472"/>
    <cellStyle name="40% - akcent 5 189" xfId="2665"/>
    <cellStyle name="40% - akcent 5 189 2" xfId="6473"/>
    <cellStyle name="40% - akcent 5 19" xfId="2666"/>
    <cellStyle name="40% - akcent 5 19 2" xfId="2667"/>
    <cellStyle name="40% - akcent 5 19 2 2" xfId="6475"/>
    <cellStyle name="40% - akcent 5 19 3" xfId="6474"/>
    <cellStyle name="40% - akcent 5 190" xfId="2668"/>
    <cellStyle name="40% - akcent 5 190 2" xfId="6476"/>
    <cellStyle name="40% - akcent 5 191" xfId="2669"/>
    <cellStyle name="40% - akcent 5 191 2" xfId="6477"/>
    <cellStyle name="40% - akcent 5 192" xfId="2670"/>
    <cellStyle name="40% - akcent 5 192 2" xfId="6478"/>
    <cellStyle name="40% - akcent 5 193" xfId="2671"/>
    <cellStyle name="40% - akcent 5 193 2" xfId="6479"/>
    <cellStyle name="40% - akcent 5 194" xfId="2672"/>
    <cellStyle name="40% - akcent 5 194 2" xfId="6480"/>
    <cellStyle name="40% - akcent 5 195" xfId="3848"/>
    <cellStyle name="40% - akcent 5 196" xfId="7129"/>
    <cellStyle name="40% - akcent 5 2" xfId="2673"/>
    <cellStyle name="40% - akcent 5 2 2" xfId="2674"/>
    <cellStyle name="40% - akcent 5 2 2 2" xfId="6482"/>
    <cellStyle name="40% - akcent 5 2 3" xfId="6481"/>
    <cellStyle name="40% - akcent 5 20" xfId="2675"/>
    <cellStyle name="40% - akcent 5 20 2" xfId="2676"/>
    <cellStyle name="40% - akcent 5 20 2 2" xfId="6484"/>
    <cellStyle name="40% - akcent 5 20 3" xfId="6483"/>
    <cellStyle name="40% - akcent 5 21" xfId="2677"/>
    <cellStyle name="40% - akcent 5 21 2" xfId="2678"/>
    <cellStyle name="40% - akcent 5 21 2 2" xfId="6486"/>
    <cellStyle name="40% - akcent 5 21 3" xfId="6485"/>
    <cellStyle name="40% - akcent 5 22" xfId="2679"/>
    <cellStyle name="40% - akcent 5 22 2" xfId="2680"/>
    <cellStyle name="40% - akcent 5 22 2 2" xfId="6488"/>
    <cellStyle name="40% - akcent 5 22 3" xfId="6487"/>
    <cellStyle name="40% - akcent 5 23" xfId="2681"/>
    <cellStyle name="40% - akcent 5 23 2" xfId="2682"/>
    <cellStyle name="40% - akcent 5 23 2 2" xfId="6490"/>
    <cellStyle name="40% - akcent 5 23 3" xfId="6489"/>
    <cellStyle name="40% - akcent 5 24" xfId="2683"/>
    <cellStyle name="40% - akcent 5 24 2" xfId="2684"/>
    <cellStyle name="40% - akcent 5 24 2 2" xfId="6492"/>
    <cellStyle name="40% - akcent 5 24 3" xfId="6491"/>
    <cellStyle name="40% - akcent 5 25" xfId="2685"/>
    <cellStyle name="40% - akcent 5 25 2" xfId="2686"/>
    <cellStyle name="40% - akcent 5 25 2 2" xfId="6494"/>
    <cellStyle name="40% - akcent 5 25 3" xfId="6493"/>
    <cellStyle name="40% - akcent 5 26" xfId="2687"/>
    <cellStyle name="40% - akcent 5 26 2" xfId="2688"/>
    <cellStyle name="40% - akcent 5 26 2 2" xfId="6496"/>
    <cellStyle name="40% - akcent 5 26 3" xfId="6495"/>
    <cellStyle name="40% - akcent 5 27" xfId="2689"/>
    <cellStyle name="40% - akcent 5 27 2" xfId="2690"/>
    <cellStyle name="40% - akcent 5 27 2 2" xfId="6498"/>
    <cellStyle name="40% - akcent 5 27 3" xfId="6497"/>
    <cellStyle name="40% - akcent 5 28" xfId="2691"/>
    <cellStyle name="40% - akcent 5 28 2" xfId="2692"/>
    <cellStyle name="40% - akcent 5 28 2 2" xfId="6500"/>
    <cellStyle name="40% - akcent 5 28 3" xfId="6499"/>
    <cellStyle name="40% - akcent 5 29" xfId="2693"/>
    <cellStyle name="40% - akcent 5 29 2" xfId="2694"/>
    <cellStyle name="40% - akcent 5 29 2 2" xfId="6502"/>
    <cellStyle name="40% - akcent 5 29 3" xfId="6501"/>
    <cellStyle name="40% - akcent 5 3" xfId="2695"/>
    <cellStyle name="40% - akcent 5 3 2" xfId="2696"/>
    <cellStyle name="40% - akcent 5 3 2 2" xfId="6504"/>
    <cellStyle name="40% - akcent 5 3 3" xfId="6503"/>
    <cellStyle name="40% - akcent 5 30" xfId="2697"/>
    <cellStyle name="40% - akcent 5 30 2" xfId="2698"/>
    <cellStyle name="40% - akcent 5 30 2 2" xfId="6506"/>
    <cellStyle name="40% - akcent 5 30 3" xfId="6505"/>
    <cellStyle name="40% - akcent 5 31" xfId="2699"/>
    <cellStyle name="40% - akcent 5 31 2" xfId="2700"/>
    <cellStyle name="40% - akcent 5 31 2 2" xfId="6508"/>
    <cellStyle name="40% - akcent 5 31 3" xfId="6507"/>
    <cellStyle name="40% - akcent 5 32" xfId="2701"/>
    <cellStyle name="40% - akcent 5 32 2" xfId="2702"/>
    <cellStyle name="40% - akcent 5 32 2 2" xfId="6510"/>
    <cellStyle name="40% - akcent 5 32 3" xfId="6509"/>
    <cellStyle name="40% - akcent 5 33" xfId="2703"/>
    <cellStyle name="40% - akcent 5 33 2" xfId="2704"/>
    <cellStyle name="40% - akcent 5 33 2 2" xfId="6512"/>
    <cellStyle name="40% - akcent 5 33 3" xfId="6511"/>
    <cellStyle name="40% - akcent 5 34" xfId="2705"/>
    <cellStyle name="40% - akcent 5 34 2" xfId="2706"/>
    <cellStyle name="40% - akcent 5 34 2 2" xfId="6514"/>
    <cellStyle name="40% - akcent 5 34 3" xfId="6513"/>
    <cellStyle name="40% - akcent 5 35" xfId="2707"/>
    <cellStyle name="40% - akcent 5 35 2" xfId="2708"/>
    <cellStyle name="40% - akcent 5 35 2 2" xfId="6516"/>
    <cellStyle name="40% - akcent 5 35 3" xfId="6515"/>
    <cellStyle name="40% - akcent 5 36" xfId="2709"/>
    <cellStyle name="40% - akcent 5 36 2" xfId="2710"/>
    <cellStyle name="40% - akcent 5 36 2 2" xfId="6518"/>
    <cellStyle name="40% - akcent 5 36 3" xfId="6517"/>
    <cellStyle name="40% - akcent 5 37" xfId="2711"/>
    <cellStyle name="40% - akcent 5 37 2" xfId="2712"/>
    <cellStyle name="40% - akcent 5 37 2 2" xfId="6520"/>
    <cellStyle name="40% - akcent 5 37 3" xfId="6519"/>
    <cellStyle name="40% - akcent 5 38" xfId="2713"/>
    <cellStyle name="40% - akcent 5 38 2" xfId="2714"/>
    <cellStyle name="40% - akcent 5 38 2 2" xfId="6522"/>
    <cellStyle name="40% - akcent 5 38 3" xfId="6521"/>
    <cellStyle name="40% - akcent 5 39" xfId="2715"/>
    <cellStyle name="40% - akcent 5 39 2" xfId="2716"/>
    <cellStyle name="40% - akcent 5 39 2 2" xfId="6524"/>
    <cellStyle name="40% - akcent 5 39 3" xfId="6523"/>
    <cellStyle name="40% - akcent 5 4" xfId="2717"/>
    <cellStyle name="40% - akcent 5 4 2" xfId="2718"/>
    <cellStyle name="40% - akcent 5 4 2 2" xfId="6526"/>
    <cellStyle name="40% - akcent 5 4 3" xfId="6525"/>
    <cellStyle name="40% - akcent 5 40" xfId="2719"/>
    <cellStyle name="40% - akcent 5 40 2" xfId="2720"/>
    <cellStyle name="40% - akcent 5 40 2 2" xfId="6528"/>
    <cellStyle name="40% - akcent 5 40 3" xfId="6527"/>
    <cellStyle name="40% - akcent 5 41" xfId="2721"/>
    <cellStyle name="40% - akcent 5 41 2" xfId="2722"/>
    <cellStyle name="40% - akcent 5 41 2 2" xfId="6530"/>
    <cellStyle name="40% - akcent 5 41 3" xfId="6529"/>
    <cellStyle name="40% - akcent 5 42" xfId="2723"/>
    <cellStyle name="40% - akcent 5 42 2" xfId="2724"/>
    <cellStyle name="40% - akcent 5 42 2 2" xfId="6532"/>
    <cellStyle name="40% - akcent 5 42 3" xfId="6531"/>
    <cellStyle name="40% - akcent 5 43" xfId="2725"/>
    <cellStyle name="40% - akcent 5 43 2" xfId="2726"/>
    <cellStyle name="40% - akcent 5 43 2 2" xfId="6534"/>
    <cellStyle name="40% - akcent 5 43 3" xfId="6533"/>
    <cellStyle name="40% - akcent 5 44" xfId="2727"/>
    <cellStyle name="40% - akcent 5 44 2" xfId="2728"/>
    <cellStyle name="40% - akcent 5 44 2 2" xfId="6536"/>
    <cellStyle name="40% - akcent 5 44 3" xfId="6535"/>
    <cellStyle name="40% - akcent 5 45" xfId="2729"/>
    <cellStyle name="40% - akcent 5 45 2" xfId="2730"/>
    <cellStyle name="40% - akcent 5 45 2 2" xfId="6538"/>
    <cellStyle name="40% - akcent 5 45 3" xfId="6537"/>
    <cellStyle name="40% - akcent 5 46" xfId="2731"/>
    <cellStyle name="40% - akcent 5 46 2" xfId="2732"/>
    <cellStyle name="40% - akcent 5 46 2 2" xfId="6540"/>
    <cellStyle name="40% - akcent 5 46 3" xfId="6539"/>
    <cellStyle name="40% - akcent 5 47" xfId="2733"/>
    <cellStyle name="40% - akcent 5 47 2" xfId="2734"/>
    <cellStyle name="40% - akcent 5 47 2 2" xfId="6542"/>
    <cellStyle name="40% - akcent 5 47 3" xfId="6541"/>
    <cellStyle name="40% - akcent 5 48" xfId="2735"/>
    <cellStyle name="40% - akcent 5 48 2" xfId="2736"/>
    <cellStyle name="40% - akcent 5 48 2 2" xfId="6544"/>
    <cellStyle name="40% - akcent 5 48 3" xfId="6543"/>
    <cellStyle name="40% - akcent 5 49" xfId="2737"/>
    <cellStyle name="40% - akcent 5 49 2" xfId="2738"/>
    <cellStyle name="40% - akcent 5 49 2 2" xfId="6546"/>
    <cellStyle name="40% - akcent 5 49 3" xfId="6545"/>
    <cellStyle name="40% - akcent 5 5" xfId="2739"/>
    <cellStyle name="40% - akcent 5 5 2" xfId="2740"/>
    <cellStyle name="40% - akcent 5 5 2 2" xfId="6548"/>
    <cellStyle name="40% - akcent 5 5 3" xfId="6547"/>
    <cellStyle name="40% - akcent 5 50" xfId="2741"/>
    <cellStyle name="40% - akcent 5 50 2" xfId="2742"/>
    <cellStyle name="40% - akcent 5 50 2 2" xfId="6550"/>
    <cellStyle name="40% - akcent 5 50 3" xfId="6549"/>
    <cellStyle name="40% - akcent 5 51" xfId="2743"/>
    <cellStyle name="40% - akcent 5 51 2" xfId="2744"/>
    <cellStyle name="40% - akcent 5 51 2 2" xfId="6552"/>
    <cellStyle name="40% - akcent 5 51 3" xfId="6551"/>
    <cellStyle name="40% - akcent 5 52" xfId="2745"/>
    <cellStyle name="40% - akcent 5 52 2" xfId="2746"/>
    <cellStyle name="40% - akcent 5 52 2 2" xfId="6554"/>
    <cellStyle name="40% - akcent 5 52 3" xfId="6553"/>
    <cellStyle name="40% - akcent 5 53" xfId="2747"/>
    <cellStyle name="40% - akcent 5 53 2" xfId="2748"/>
    <cellStyle name="40% - akcent 5 53 2 2" xfId="6556"/>
    <cellStyle name="40% - akcent 5 53 3" xfId="6555"/>
    <cellStyle name="40% - akcent 5 54" xfId="2749"/>
    <cellStyle name="40% - akcent 5 54 2" xfId="2750"/>
    <cellStyle name="40% - akcent 5 54 2 2" xfId="6558"/>
    <cellStyle name="40% - akcent 5 54 3" xfId="6557"/>
    <cellStyle name="40% - akcent 5 55" xfId="2751"/>
    <cellStyle name="40% - akcent 5 55 2" xfId="2752"/>
    <cellStyle name="40% - akcent 5 55 2 2" xfId="6560"/>
    <cellStyle name="40% - akcent 5 55 3" xfId="6559"/>
    <cellStyle name="40% - akcent 5 56" xfId="2753"/>
    <cellStyle name="40% - akcent 5 56 2" xfId="2754"/>
    <cellStyle name="40% - akcent 5 56 2 2" xfId="6562"/>
    <cellStyle name="40% - akcent 5 56 3" xfId="6561"/>
    <cellStyle name="40% - akcent 5 57" xfId="2755"/>
    <cellStyle name="40% - akcent 5 57 2" xfId="2756"/>
    <cellStyle name="40% - akcent 5 57 2 2" xfId="6564"/>
    <cellStyle name="40% - akcent 5 57 3" xfId="6563"/>
    <cellStyle name="40% - akcent 5 58" xfId="2757"/>
    <cellStyle name="40% - akcent 5 58 2" xfId="2758"/>
    <cellStyle name="40% - akcent 5 58 2 2" xfId="6566"/>
    <cellStyle name="40% - akcent 5 58 3" xfId="6565"/>
    <cellStyle name="40% - akcent 5 59" xfId="2759"/>
    <cellStyle name="40% - akcent 5 59 2" xfId="2760"/>
    <cellStyle name="40% - akcent 5 59 2 2" xfId="6568"/>
    <cellStyle name="40% - akcent 5 59 3" xfId="6567"/>
    <cellStyle name="40% - akcent 5 6" xfId="2761"/>
    <cellStyle name="40% - akcent 5 6 2" xfId="2762"/>
    <cellStyle name="40% - akcent 5 6 2 2" xfId="6570"/>
    <cellStyle name="40% - akcent 5 6 3" xfId="6569"/>
    <cellStyle name="40% - akcent 5 60" xfId="2763"/>
    <cellStyle name="40% - akcent 5 60 2" xfId="6571"/>
    <cellStyle name="40% - akcent 5 61" xfId="2764"/>
    <cellStyle name="40% - akcent 5 61 2" xfId="6572"/>
    <cellStyle name="40% - akcent 5 62" xfId="2765"/>
    <cellStyle name="40% - akcent 5 62 2" xfId="6573"/>
    <cellStyle name="40% - akcent 5 63" xfId="2766"/>
    <cellStyle name="40% - akcent 5 63 2" xfId="6574"/>
    <cellStyle name="40% - akcent 5 64" xfId="2767"/>
    <cellStyle name="40% - akcent 5 64 2" xfId="6575"/>
    <cellStyle name="40% - akcent 5 65" xfId="2768"/>
    <cellStyle name="40% - akcent 5 65 2" xfId="6576"/>
    <cellStyle name="40% - akcent 5 66" xfId="2769"/>
    <cellStyle name="40% - akcent 5 66 2" xfId="6577"/>
    <cellStyle name="40% - akcent 5 67" xfId="2770"/>
    <cellStyle name="40% - akcent 5 67 2" xfId="6578"/>
    <cellStyle name="40% - akcent 5 68" xfId="2771"/>
    <cellStyle name="40% - akcent 5 68 2" xfId="6579"/>
    <cellStyle name="40% - akcent 5 69" xfId="2772"/>
    <cellStyle name="40% - akcent 5 69 2" xfId="6580"/>
    <cellStyle name="40% - akcent 5 7" xfId="2773"/>
    <cellStyle name="40% - akcent 5 7 2" xfId="2774"/>
    <cellStyle name="40% - akcent 5 7 2 2" xfId="6582"/>
    <cellStyle name="40% - akcent 5 7 3" xfId="6581"/>
    <cellStyle name="40% - akcent 5 70" xfId="2775"/>
    <cellStyle name="40% - akcent 5 70 2" xfId="6583"/>
    <cellStyle name="40% - akcent 5 71" xfId="2776"/>
    <cellStyle name="40% - akcent 5 71 2" xfId="6584"/>
    <cellStyle name="40% - akcent 5 72" xfId="2777"/>
    <cellStyle name="40% - akcent 5 72 2" xfId="6585"/>
    <cellStyle name="40% - akcent 5 73" xfId="2778"/>
    <cellStyle name="40% - akcent 5 73 2" xfId="6586"/>
    <cellStyle name="40% - akcent 5 74" xfId="2779"/>
    <cellStyle name="40% - akcent 5 74 2" xfId="6587"/>
    <cellStyle name="40% - akcent 5 75" xfId="2780"/>
    <cellStyle name="40% - akcent 5 75 2" xfId="6588"/>
    <cellStyle name="40% - akcent 5 76" xfId="2781"/>
    <cellStyle name="40% - akcent 5 76 2" xfId="6589"/>
    <cellStyle name="40% - akcent 5 77" xfId="2782"/>
    <cellStyle name="40% - akcent 5 77 2" xfId="6590"/>
    <cellStyle name="40% - akcent 5 78" xfId="2783"/>
    <cellStyle name="40% - akcent 5 78 2" xfId="6591"/>
    <cellStyle name="40% - akcent 5 79" xfId="2784"/>
    <cellStyle name="40% - akcent 5 79 2" xfId="6592"/>
    <cellStyle name="40% - akcent 5 8" xfId="2785"/>
    <cellStyle name="40% - akcent 5 8 2" xfId="2786"/>
    <cellStyle name="40% - akcent 5 8 2 2" xfId="6594"/>
    <cellStyle name="40% - akcent 5 8 3" xfId="6593"/>
    <cellStyle name="40% - akcent 5 80" xfId="2787"/>
    <cellStyle name="40% - akcent 5 80 2" xfId="6595"/>
    <cellStyle name="40% - akcent 5 81" xfId="2788"/>
    <cellStyle name="40% - akcent 5 81 2" xfId="6596"/>
    <cellStyle name="40% - akcent 5 82" xfId="2789"/>
    <cellStyle name="40% - akcent 5 82 2" xfId="6597"/>
    <cellStyle name="40% - akcent 5 83" xfId="2790"/>
    <cellStyle name="40% - akcent 5 83 2" xfId="6598"/>
    <cellStyle name="40% - akcent 5 84" xfId="2791"/>
    <cellStyle name="40% - akcent 5 84 2" xfId="6599"/>
    <cellStyle name="40% - akcent 5 85" xfId="2792"/>
    <cellStyle name="40% - akcent 5 85 2" xfId="6600"/>
    <cellStyle name="40% - akcent 5 86" xfId="2793"/>
    <cellStyle name="40% - akcent 5 86 2" xfId="6601"/>
    <cellStyle name="40% - akcent 5 87" xfId="2794"/>
    <cellStyle name="40% - akcent 5 87 2" xfId="6602"/>
    <cellStyle name="40% - akcent 5 88" xfId="2795"/>
    <cellStyle name="40% - akcent 5 88 2" xfId="6603"/>
    <cellStyle name="40% - akcent 5 89" xfId="2796"/>
    <cellStyle name="40% - akcent 5 89 2" xfId="6604"/>
    <cellStyle name="40% - akcent 5 9" xfId="2797"/>
    <cellStyle name="40% - akcent 5 9 2" xfId="2798"/>
    <cellStyle name="40% - akcent 5 9 2 2" xfId="6606"/>
    <cellStyle name="40% - akcent 5 9 3" xfId="6605"/>
    <cellStyle name="40% - akcent 5 90" xfId="2799"/>
    <cellStyle name="40% - akcent 5 90 2" xfId="6607"/>
    <cellStyle name="40% - akcent 5 91" xfId="2800"/>
    <cellStyle name="40% - akcent 5 91 2" xfId="6608"/>
    <cellStyle name="40% - akcent 5 92" xfId="2801"/>
    <cellStyle name="40% - akcent 5 92 2" xfId="6609"/>
    <cellStyle name="40% - akcent 5 93" xfId="2802"/>
    <cellStyle name="40% - akcent 5 93 2" xfId="6610"/>
    <cellStyle name="40% - akcent 5 94" xfId="2803"/>
    <cellStyle name="40% - akcent 5 94 2" xfId="6611"/>
    <cellStyle name="40% - akcent 5 95" xfId="2804"/>
    <cellStyle name="40% - akcent 5 95 2" xfId="6612"/>
    <cellStyle name="40% - akcent 5 96" xfId="2805"/>
    <cellStyle name="40% - akcent 5 96 2" xfId="6613"/>
    <cellStyle name="40% - akcent 5 97" xfId="2806"/>
    <cellStyle name="40% - akcent 5 97 2" xfId="6614"/>
    <cellStyle name="40% - akcent 5 98" xfId="2807"/>
    <cellStyle name="40% - akcent 5 98 2" xfId="6615"/>
    <cellStyle name="40% - akcent 5 99" xfId="2808"/>
    <cellStyle name="40% - akcent 5 99 2" xfId="6616"/>
    <cellStyle name="40% - akcent 6" xfId="45" builtinId="51" customBuiltin="1"/>
    <cellStyle name="40% - akcent 6 10" xfId="2809"/>
    <cellStyle name="40% - akcent 6 10 2" xfId="2810"/>
    <cellStyle name="40% - akcent 6 10 2 2" xfId="6618"/>
    <cellStyle name="40% - akcent 6 10 3" xfId="6617"/>
    <cellStyle name="40% - akcent 6 100" xfId="2811"/>
    <cellStyle name="40% - akcent 6 100 2" xfId="6619"/>
    <cellStyle name="40% - akcent 6 101" xfId="2812"/>
    <cellStyle name="40% - akcent 6 101 2" xfId="6620"/>
    <cellStyle name="40% - akcent 6 102" xfId="2813"/>
    <cellStyle name="40% - akcent 6 102 2" xfId="6621"/>
    <cellStyle name="40% - akcent 6 103" xfId="2814"/>
    <cellStyle name="40% - akcent 6 103 2" xfId="6622"/>
    <cellStyle name="40% - akcent 6 104" xfId="2815"/>
    <cellStyle name="40% - akcent 6 104 2" xfId="6623"/>
    <cellStyle name="40% - akcent 6 105" xfId="2816"/>
    <cellStyle name="40% - akcent 6 105 2" xfId="6624"/>
    <cellStyle name="40% - akcent 6 106" xfId="2817"/>
    <cellStyle name="40% - akcent 6 106 2" xfId="6625"/>
    <cellStyle name="40% - akcent 6 107" xfId="2818"/>
    <cellStyle name="40% - akcent 6 107 2" xfId="6626"/>
    <cellStyle name="40% - akcent 6 108" xfId="2819"/>
    <cellStyle name="40% - akcent 6 108 2" xfId="6627"/>
    <cellStyle name="40% - akcent 6 109" xfId="2820"/>
    <cellStyle name="40% - akcent 6 109 2" xfId="6628"/>
    <cellStyle name="40% - akcent 6 11" xfId="2821"/>
    <cellStyle name="40% - akcent 6 11 2" xfId="2822"/>
    <cellStyle name="40% - akcent 6 11 2 2" xfId="6630"/>
    <cellStyle name="40% - akcent 6 11 3" xfId="6629"/>
    <cellStyle name="40% - akcent 6 110" xfId="2823"/>
    <cellStyle name="40% - akcent 6 110 2" xfId="6631"/>
    <cellStyle name="40% - akcent 6 111" xfId="2824"/>
    <cellStyle name="40% - akcent 6 111 2" xfId="6632"/>
    <cellStyle name="40% - akcent 6 112" xfId="2825"/>
    <cellStyle name="40% - akcent 6 112 2" xfId="6633"/>
    <cellStyle name="40% - akcent 6 113" xfId="2826"/>
    <cellStyle name="40% - akcent 6 113 2" xfId="6634"/>
    <cellStyle name="40% - akcent 6 114" xfId="2827"/>
    <cellStyle name="40% - akcent 6 114 2" xfId="6635"/>
    <cellStyle name="40% - akcent 6 115" xfId="2828"/>
    <cellStyle name="40% - akcent 6 115 2" xfId="6636"/>
    <cellStyle name="40% - akcent 6 116" xfId="2829"/>
    <cellStyle name="40% - akcent 6 116 2" xfId="6637"/>
    <cellStyle name="40% - akcent 6 117" xfId="2830"/>
    <cellStyle name="40% - akcent 6 117 2" xfId="6638"/>
    <cellStyle name="40% - akcent 6 118" xfId="2831"/>
    <cellStyle name="40% - akcent 6 118 2" xfId="6639"/>
    <cellStyle name="40% - akcent 6 119" xfId="2832"/>
    <cellStyle name="40% - akcent 6 119 2" xfId="6640"/>
    <cellStyle name="40% - akcent 6 12" xfId="2833"/>
    <cellStyle name="40% - akcent 6 12 2" xfId="2834"/>
    <cellStyle name="40% - akcent 6 12 2 2" xfId="6642"/>
    <cellStyle name="40% - akcent 6 12 3" xfId="6641"/>
    <cellStyle name="40% - akcent 6 120" xfId="2835"/>
    <cellStyle name="40% - akcent 6 120 2" xfId="6643"/>
    <cellStyle name="40% - akcent 6 121" xfId="2836"/>
    <cellStyle name="40% - akcent 6 121 2" xfId="6644"/>
    <cellStyle name="40% - akcent 6 122" xfId="2837"/>
    <cellStyle name="40% - akcent 6 122 2" xfId="6645"/>
    <cellStyle name="40% - akcent 6 123" xfId="2838"/>
    <cellStyle name="40% - akcent 6 123 2" xfId="6646"/>
    <cellStyle name="40% - akcent 6 124" xfId="2839"/>
    <cellStyle name="40% - akcent 6 124 2" xfId="6647"/>
    <cellStyle name="40% - akcent 6 125" xfId="2840"/>
    <cellStyle name="40% - akcent 6 125 2" xfId="6648"/>
    <cellStyle name="40% - akcent 6 126" xfId="2841"/>
    <cellStyle name="40% - akcent 6 126 2" xfId="6649"/>
    <cellStyle name="40% - akcent 6 127" xfId="2842"/>
    <cellStyle name="40% - akcent 6 127 2" xfId="6650"/>
    <cellStyle name="40% - akcent 6 128" xfId="2843"/>
    <cellStyle name="40% - akcent 6 128 2" xfId="6651"/>
    <cellStyle name="40% - akcent 6 129" xfId="2844"/>
    <cellStyle name="40% - akcent 6 129 2" xfId="6652"/>
    <cellStyle name="40% - akcent 6 13" xfId="2845"/>
    <cellStyle name="40% - akcent 6 13 2" xfId="2846"/>
    <cellStyle name="40% - akcent 6 13 2 2" xfId="6654"/>
    <cellStyle name="40% - akcent 6 13 3" xfId="6653"/>
    <cellStyle name="40% - akcent 6 130" xfId="2847"/>
    <cellStyle name="40% - akcent 6 130 2" xfId="6655"/>
    <cellStyle name="40% - akcent 6 131" xfId="2848"/>
    <cellStyle name="40% - akcent 6 131 2" xfId="6656"/>
    <cellStyle name="40% - akcent 6 132" xfId="2849"/>
    <cellStyle name="40% - akcent 6 132 2" xfId="6657"/>
    <cellStyle name="40% - akcent 6 133" xfId="2850"/>
    <cellStyle name="40% - akcent 6 133 2" xfId="6658"/>
    <cellStyle name="40% - akcent 6 134" xfId="2851"/>
    <cellStyle name="40% - akcent 6 134 2" xfId="6659"/>
    <cellStyle name="40% - akcent 6 135" xfId="2852"/>
    <cellStyle name="40% - akcent 6 135 2" xfId="6660"/>
    <cellStyle name="40% - akcent 6 136" xfId="2853"/>
    <cellStyle name="40% - akcent 6 136 2" xfId="6661"/>
    <cellStyle name="40% - akcent 6 137" xfId="2854"/>
    <cellStyle name="40% - akcent 6 137 2" xfId="6662"/>
    <cellStyle name="40% - akcent 6 138" xfId="2855"/>
    <cellStyle name="40% - akcent 6 138 2" xfId="6663"/>
    <cellStyle name="40% - akcent 6 139" xfId="2856"/>
    <cellStyle name="40% - akcent 6 139 2" xfId="6664"/>
    <cellStyle name="40% - akcent 6 14" xfId="2857"/>
    <cellStyle name="40% - akcent 6 14 2" xfId="2858"/>
    <cellStyle name="40% - akcent 6 14 2 2" xfId="6666"/>
    <cellStyle name="40% - akcent 6 14 3" xfId="6665"/>
    <cellStyle name="40% - akcent 6 140" xfId="2859"/>
    <cellStyle name="40% - akcent 6 140 2" xfId="6667"/>
    <cellStyle name="40% - akcent 6 141" xfId="2860"/>
    <cellStyle name="40% - akcent 6 141 2" xfId="6668"/>
    <cellStyle name="40% - akcent 6 142" xfId="2861"/>
    <cellStyle name="40% - akcent 6 142 2" xfId="6669"/>
    <cellStyle name="40% - akcent 6 143" xfId="2862"/>
    <cellStyle name="40% - akcent 6 143 2" xfId="6670"/>
    <cellStyle name="40% - akcent 6 144" xfId="2863"/>
    <cellStyle name="40% - akcent 6 144 2" xfId="6671"/>
    <cellStyle name="40% - akcent 6 145" xfId="2864"/>
    <cellStyle name="40% - akcent 6 145 2" xfId="6672"/>
    <cellStyle name="40% - akcent 6 146" xfId="2865"/>
    <cellStyle name="40% - akcent 6 146 2" xfId="6673"/>
    <cellStyle name="40% - akcent 6 147" xfId="2866"/>
    <cellStyle name="40% - akcent 6 147 2" xfId="6674"/>
    <cellStyle name="40% - akcent 6 148" xfId="2867"/>
    <cellStyle name="40% - akcent 6 148 2" xfId="6675"/>
    <cellStyle name="40% - akcent 6 149" xfId="2868"/>
    <cellStyle name="40% - akcent 6 149 2" xfId="6676"/>
    <cellStyle name="40% - akcent 6 15" xfId="2869"/>
    <cellStyle name="40% - akcent 6 15 2" xfId="2870"/>
    <cellStyle name="40% - akcent 6 15 2 2" xfId="6678"/>
    <cellStyle name="40% - akcent 6 15 3" xfId="6677"/>
    <cellStyle name="40% - akcent 6 150" xfId="2871"/>
    <cellStyle name="40% - akcent 6 150 2" xfId="6679"/>
    <cellStyle name="40% - akcent 6 151" xfId="2872"/>
    <cellStyle name="40% - akcent 6 151 2" xfId="6680"/>
    <cellStyle name="40% - akcent 6 152" xfId="2873"/>
    <cellStyle name="40% - akcent 6 152 2" xfId="6681"/>
    <cellStyle name="40% - akcent 6 153" xfId="2874"/>
    <cellStyle name="40% - akcent 6 153 2" xfId="6682"/>
    <cellStyle name="40% - akcent 6 154" xfId="2875"/>
    <cellStyle name="40% - akcent 6 154 2" xfId="6683"/>
    <cellStyle name="40% - akcent 6 155" xfId="2876"/>
    <cellStyle name="40% - akcent 6 155 2" xfId="6684"/>
    <cellStyle name="40% - akcent 6 156" xfId="2877"/>
    <cellStyle name="40% - akcent 6 156 2" xfId="6685"/>
    <cellStyle name="40% - akcent 6 157" xfId="2878"/>
    <cellStyle name="40% - akcent 6 157 2" xfId="6686"/>
    <cellStyle name="40% - akcent 6 158" xfId="2879"/>
    <cellStyle name="40% - akcent 6 158 2" xfId="6687"/>
    <cellStyle name="40% - akcent 6 159" xfId="2880"/>
    <cellStyle name="40% - akcent 6 159 2" xfId="6688"/>
    <cellStyle name="40% - akcent 6 16" xfId="2881"/>
    <cellStyle name="40% - akcent 6 16 2" xfId="2882"/>
    <cellStyle name="40% - akcent 6 16 2 2" xfId="6690"/>
    <cellStyle name="40% - akcent 6 16 3" xfId="6689"/>
    <cellStyle name="40% - akcent 6 160" xfId="2883"/>
    <cellStyle name="40% - akcent 6 160 2" xfId="6691"/>
    <cellStyle name="40% - akcent 6 161" xfId="2884"/>
    <cellStyle name="40% - akcent 6 161 2" xfId="6692"/>
    <cellStyle name="40% - akcent 6 162" xfId="2885"/>
    <cellStyle name="40% - akcent 6 162 2" xfId="6693"/>
    <cellStyle name="40% - akcent 6 163" xfId="2886"/>
    <cellStyle name="40% - akcent 6 163 2" xfId="6694"/>
    <cellStyle name="40% - akcent 6 164" xfId="2887"/>
    <cellStyle name="40% - akcent 6 164 2" xfId="6695"/>
    <cellStyle name="40% - akcent 6 165" xfId="2888"/>
    <cellStyle name="40% - akcent 6 165 2" xfId="6696"/>
    <cellStyle name="40% - akcent 6 166" xfId="2889"/>
    <cellStyle name="40% - akcent 6 166 2" xfId="6697"/>
    <cellStyle name="40% - akcent 6 167" xfId="2890"/>
    <cellStyle name="40% - akcent 6 167 2" xfId="6698"/>
    <cellStyle name="40% - akcent 6 168" xfId="2891"/>
    <cellStyle name="40% - akcent 6 168 2" xfId="6699"/>
    <cellStyle name="40% - akcent 6 169" xfId="2892"/>
    <cellStyle name="40% - akcent 6 169 2" xfId="6700"/>
    <cellStyle name="40% - akcent 6 17" xfId="2893"/>
    <cellStyle name="40% - akcent 6 17 2" xfId="2894"/>
    <cellStyle name="40% - akcent 6 17 2 2" xfId="6702"/>
    <cellStyle name="40% - akcent 6 17 3" xfId="6701"/>
    <cellStyle name="40% - akcent 6 170" xfId="2895"/>
    <cellStyle name="40% - akcent 6 170 2" xfId="6703"/>
    <cellStyle name="40% - akcent 6 171" xfId="2896"/>
    <cellStyle name="40% - akcent 6 171 2" xfId="6704"/>
    <cellStyle name="40% - akcent 6 172" xfId="2897"/>
    <cellStyle name="40% - akcent 6 172 2" xfId="6705"/>
    <cellStyle name="40% - akcent 6 173" xfId="2898"/>
    <cellStyle name="40% - akcent 6 173 2" xfId="6706"/>
    <cellStyle name="40% - akcent 6 174" xfId="2899"/>
    <cellStyle name="40% - akcent 6 174 2" xfId="6707"/>
    <cellStyle name="40% - akcent 6 175" xfId="2900"/>
    <cellStyle name="40% - akcent 6 175 2" xfId="6708"/>
    <cellStyle name="40% - akcent 6 176" xfId="2901"/>
    <cellStyle name="40% - akcent 6 176 2" xfId="6709"/>
    <cellStyle name="40% - akcent 6 177" xfId="2902"/>
    <cellStyle name="40% - akcent 6 177 2" xfId="6710"/>
    <cellStyle name="40% - akcent 6 178" xfId="2903"/>
    <cellStyle name="40% - akcent 6 178 2" xfId="6711"/>
    <cellStyle name="40% - akcent 6 179" xfId="2904"/>
    <cellStyle name="40% - akcent 6 179 2" xfId="6712"/>
    <cellStyle name="40% - akcent 6 18" xfId="2905"/>
    <cellStyle name="40% - akcent 6 18 2" xfId="2906"/>
    <cellStyle name="40% - akcent 6 18 2 2" xfId="6714"/>
    <cellStyle name="40% - akcent 6 18 3" xfId="6713"/>
    <cellStyle name="40% - akcent 6 180" xfId="2907"/>
    <cellStyle name="40% - akcent 6 180 2" xfId="6715"/>
    <cellStyle name="40% - akcent 6 181" xfId="2908"/>
    <cellStyle name="40% - akcent 6 181 2" xfId="6716"/>
    <cellStyle name="40% - akcent 6 182" xfId="2909"/>
    <cellStyle name="40% - akcent 6 182 2" xfId="6717"/>
    <cellStyle name="40% - akcent 6 183" xfId="2910"/>
    <cellStyle name="40% - akcent 6 183 2" xfId="6718"/>
    <cellStyle name="40% - akcent 6 184" xfId="2911"/>
    <cellStyle name="40% - akcent 6 184 2" xfId="6719"/>
    <cellStyle name="40% - akcent 6 185" xfId="2912"/>
    <cellStyle name="40% - akcent 6 185 2" xfId="6720"/>
    <cellStyle name="40% - akcent 6 186" xfId="2913"/>
    <cellStyle name="40% - akcent 6 186 2" xfId="6721"/>
    <cellStyle name="40% - akcent 6 187" xfId="2914"/>
    <cellStyle name="40% - akcent 6 187 2" xfId="6722"/>
    <cellStyle name="40% - akcent 6 188" xfId="2915"/>
    <cellStyle name="40% - akcent 6 188 2" xfId="6723"/>
    <cellStyle name="40% - akcent 6 189" xfId="2916"/>
    <cellStyle name="40% - akcent 6 189 2" xfId="6724"/>
    <cellStyle name="40% - akcent 6 19" xfId="2917"/>
    <cellStyle name="40% - akcent 6 19 2" xfId="2918"/>
    <cellStyle name="40% - akcent 6 19 2 2" xfId="6726"/>
    <cellStyle name="40% - akcent 6 19 3" xfId="6725"/>
    <cellStyle name="40% - akcent 6 190" xfId="2919"/>
    <cellStyle name="40% - akcent 6 190 2" xfId="6727"/>
    <cellStyle name="40% - akcent 6 191" xfId="2920"/>
    <cellStyle name="40% - akcent 6 191 2" xfId="6728"/>
    <cellStyle name="40% - akcent 6 192" xfId="2921"/>
    <cellStyle name="40% - akcent 6 192 2" xfId="6729"/>
    <cellStyle name="40% - akcent 6 193" xfId="2922"/>
    <cellStyle name="40% - akcent 6 193 2" xfId="6730"/>
    <cellStyle name="40% - akcent 6 194" xfId="2923"/>
    <cellStyle name="40% - akcent 6 194 2" xfId="6731"/>
    <cellStyle name="40% - akcent 6 195" xfId="3850"/>
    <cellStyle name="40% - akcent 6 196" xfId="7130"/>
    <cellStyle name="40% - akcent 6 2" xfId="2924"/>
    <cellStyle name="40% - akcent 6 2 2" xfId="2925"/>
    <cellStyle name="40% - akcent 6 2 2 2" xfId="6733"/>
    <cellStyle name="40% - akcent 6 2 3" xfId="6732"/>
    <cellStyle name="40% - akcent 6 20" xfId="2926"/>
    <cellStyle name="40% - akcent 6 20 2" xfId="2927"/>
    <cellStyle name="40% - akcent 6 20 2 2" xfId="6735"/>
    <cellStyle name="40% - akcent 6 20 3" xfId="6734"/>
    <cellStyle name="40% - akcent 6 21" xfId="2928"/>
    <cellStyle name="40% - akcent 6 21 2" xfId="2929"/>
    <cellStyle name="40% - akcent 6 21 2 2" xfId="6737"/>
    <cellStyle name="40% - akcent 6 21 3" xfId="6736"/>
    <cellStyle name="40% - akcent 6 22" xfId="2930"/>
    <cellStyle name="40% - akcent 6 22 2" xfId="2931"/>
    <cellStyle name="40% - akcent 6 22 2 2" xfId="6739"/>
    <cellStyle name="40% - akcent 6 22 3" xfId="6738"/>
    <cellStyle name="40% - akcent 6 23" xfId="2932"/>
    <cellStyle name="40% - akcent 6 23 2" xfId="2933"/>
    <cellStyle name="40% - akcent 6 23 2 2" xfId="6741"/>
    <cellStyle name="40% - akcent 6 23 3" xfId="6740"/>
    <cellStyle name="40% - akcent 6 24" xfId="2934"/>
    <cellStyle name="40% - akcent 6 24 2" xfId="2935"/>
    <cellStyle name="40% - akcent 6 24 2 2" xfId="6743"/>
    <cellStyle name="40% - akcent 6 24 3" xfId="6742"/>
    <cellStyle name="40% - akcent 6 25" xfId="2936"/>
    <cellStyle name="40% - akcent 6 25 2" xfId="2937"/>
    <cellStyle name="40% - akcent 6 25 2 2" xfId="6745"/>
    <cellStyle name="40% - akcent 6 25 3" xfId="6744"/>
    <cellStyle name="40% - akcent 6 26" xfId="2938"/>
    <cellStyle name="40% - akcent 6 26 2" xfId="2939"/>
    <cellStyle name="40% - akcent 6 26 2 2" xfId="6747"/>
    <cellStyle name="40% - akcent 6 26 3" xfId="6746"/>
    <cellStyle name="40% - akcent 6 27" xfId="2940"/>
    <cellStyle name="40% - akcent 6 27 2" xfId="2941"/>
    <cellStyle name="40% - akcent 6 27 2 2" xfId="6749"/>
    <cellStyle name="40% - akcent 6 27 3" xfId="6748"/>
    <cellStyle name="40% - akcent 6 28" xfId="2942"/>
    <cellStyle name="40% - akcent 6 28 2" xfId="2943"/>
    <cellStyle name="40% - akcent 6 28 2 2" xfId="6751"/>
    <cellStyle name="40% - akcent 6 28 3" xfId="6750"/>
    <cellStyle name="40% - akcent 6 29" xfId="2944"/>
    <cellStyle name="40% - akcent 6 29 2" xfId="2945"/>
    <cellStyle name="40% - akcent 6 29 2 2" xfId="6753"/>
    <cellStyle name="40% - akcent 6 29 3" xfId="6752"/>
    <cellStyle name="40% - akcent 6 3" xfId="2946"/>
    <cellStyle name="40% - akcent 6 3 2" xfId="2947"/>
    <cellStyle name="40% - akcent 6 3 2 2" xfId="6755"/>
    <cellStyle name="40% - akcent 6 3 3" xfId="6754"/>
    <cellStyle name="40% - akcent 6 30" xfId="2948"/>
    <cellStyle name="40% - akcent 6 30 2" xfId="2949"/>
    <cellStyle name="40% - akcent 6 30 2 2" xfId="6757"/>
    <cellStyle name="40% - akcent 6 30 3" xfId="6756"/>
    <cellStyle name="40% - akcent 6 31" xfId="2950"/>
    <cellStyle name="40% - akcent 6 31 2" xfId="2951"/>
    <cellStyle name="40% - akcent 6 31 2 2" xfId="6759"/>
    <cellStyle name="40% - akcent 6 31 3" xfId="6758"/>
    <cellStyle name="40% - akcent 6 32" xfId="2952"/>
    <cellStyle name="40% - akcent 6 32 2" xfId="2953"/>
    <cellStyle name="40% - akcent 6 32 2 2" xfId="6761"/>
    <cellStyle name="40% - akcent 6 32 3" xfId="6760"/>
    <cellStyle name="40% - akcent 6 33" xfId="2954"/>
    <cellStyle name="40% - akcent 6 33 2" xfId="2955"/>
    <cellStyle name="40% - akcent 6 33 2 2" xfId="6763"/>
    <cellStyle name="40% - akcent 6 33 3" xfId="6762"/>
    <cellStyle name="40% - akcent 6 34" xfId="2956"/>
    <cellStyle name="40% - akcent 6 34 2" xfId="2957"/>
    <cellStyle name="40% - akcent 6 34 2 2" xfId="6765"/>
    <cellStyle name="40% - akcent 6 34 3" xfId="6764"/>
    <cellStyle name="40% - akcent 6 35" xfId="2958"/>
    <cellStyle name="40% - akcent 6 35 2" xfId="2959"/>
    <cellStyle name="40% - akcent 6 35 2 2" xfId="6767"/>
    <cellStyle name="40% - akcent 6 35 3" xfId="6766"/>
    <cellStyle name="40% - akcent 6 36" xfId="2960"/>
    <cellStyle name="40% - akcent 6 36 2" xfId="2961"/>
    <cellStyle name="40% - akcent 6 36 2 2" xfId="6769"/>
    <cellStyle name="40% - akcent 6 36 3" xfId="6768"/>
    <cellStyle name="40% - akcent 6 37" xfId="2962"/>
    <cellStyle name="40% - akcent 6 37 2" xfId="2963"/>
    <cellStyle name="40% - akcent 6 37 2 2" xfId="6771"/>
    <cellStyle name="40% - akcent 6 37 3" xfId="6770"/>
    <cellStyle name="40% - akcent 6 38" xfId="2964"/>
    <cellStyle name="40% - akcent 6 38 2" xfId="2965"/>
    <cellStyle name="40% - akcent 6 38 2 2" xfId="6773"/>
    <cellStyle name="40% - akcent 6 38 3" xfId="6772"/>
    <cellStyle name="40% - akcent 6 39" xfId="2966"/>
    <cellStyle name="40% - akcent 6 39 2" xfId="2967"/>
    <cellStyle name="40% - akcent 6 39 2 2" xfId="6775"/>
    <cellStyle name="40% - akcent 6 39 3" xfId="6774"/>
    <cellStyle name="40% - akcent 6 4" xfId="2968"/>
    <cellStyle name="40% - akcent 6 4 2" xfId="2969"/>
    <cellStyle name="40% - akcent 6 4 2 2" xfId="6777"/>
    <cellStyle name="40% - akcent 6 4 3" xfId="6776"/>
    <cellStyle name="40% - akcent 6 40" xfId="2970"/>
    <cellStyle name="40% - akcent 6 40 2" xfId="2971"/>
    <cellStyle name="40% - akcent 6 40 2 2" xfId="6779"/>
    <cellStyle name="40% - akcent 6 40 3" xfId="6778"/>
    <cellStyle name="40% - akcent 6 41" xfId="2972"/>
    <cellStyle name="40% - akcent 6 41 2" xfId="2973"/>
    <cellStyle name="40% - akcent 6 41 2 2" xfId="6781"/>
    <cellStyle name="40% - akcent 6 41 3" xfId="6780"/>
    <cellStyle name="40% - akcent 6 42" xfId="2974"/>
    <cellStyle name="40% - akcent 6 42 2" xfId="2975"/>
    <cellStyle name="40% - akcent 6 42 2 2" xfId="6783"/>
    <cellStyle name="40% - akcent 6 42 3" xfId="6782"/>
    <cellStyle name="40% - akcent 6 43" xfId="2976"/>
    <cellStyle name="40% - akcent 6 43 2" xfId="2977"/>
    <cellStyle name="40% - akcent 6 43 2 2" xfId="6785"/>
    <cellStyle name="40% - akcent 6 43 3" xfId="6784"/>
    <cellStyle name="40% - akcent 6 44" xfId="2978"/>
    <cellStyle name="40% - akcent 6 44 2" xfId="2979"/>
    <cellStyle name="40% - akcent 6 44 2 2" xfId="6787"/>
    <cellStyle name="40% - akcent 6 44 3" xfId="6786"/>
    <cellStyle name="40% - akcent 6 45" xfId="2980"/>
    <cellStyle name="40% - akcent 6 45 2" xfId="2981"/>
    <cellStyle name="40% - akcent 6 45 2 2" xfId="6789"/>
    <cellStyle name="40% - akcent 6 45 3" xfId="6788"/>
    <cellStyle name="40% - akcent 6 46" xfId="2982"/>
    <cellStyle name="40% - akcent 6 46 2" xfId="2983"/>
    <cellStyle name="40% - akcent 6 46 2 2" xfId="6791"/>
    <cellStyle name="40% - akcent 6 46 3" xfId="6790"/>
    <cellStyle name="40% - akcent 6 47" xfId="2984"/>
    <cellStyle name="40% - akcent 6 47 2" xfId="2985"/>
    <cellStyle name="40% - akcent 6 47 2 2" xfId="6793"/>
    <cellStyle name="40% - akcent 6 47 3" xfId="6792"/>
    <cellStyle name="40% - akcent 6 48" xfId="2986"/>
    <cellStyle name="40% - akcent 6 48 2" xfId="2987"/>
    <cellStyle name="40% - akcent 6 48 2 2" xfId="6795"/>
    <cellStyle name="40% - akcent 6 48 3" xfId="6794"/>
    <cellStyle name="40% - akcent 6 49" xfId="2988"/>
    <cellStyle name="40% - akcent 6 49 2" xfId="2989"/>
    <cellStyle name="40% - akcent 6 49 2 2" xfId="6797"/>
    <cellStyle name="40% - akcent 6 49 3" xfId="6796"/>
    <cellStyle name="40% - akcent 6 5" xfId="2990"/>
    <cellStyle name="40% - akcent 6 5 2" xfId="2991"/>
    <cellStyle name="40% - akcent 6 5 2 2" xfId="6799"/>
    <cellStyle name="40% - akcent 6 5 3" xfId="6798"/>
    <cellStyle name="40% - akcent 6 50" xfId="2992"/>
    <cellStyle name="40% - akcent 6 50 2" xfId="2993"/>
    <cellStyle name="40% - akcent 6 50 2 2" xfId="6801"/>
    <cellStyle name="40% - akcent 6 50 3" xfId="6800"/>
    <cellStyle name="40% - akcent 6 51" xfId="2994"/>
    <cellStyle name="40% - akcent 6 51 2" xfId="2995"/>
    <cellStyle name="40% - akcent 6 51 2 2" xfId="6803"/>
    <cellStyle name="40% - akcent 6 51 3" xfId="6802"/>
    <cellStyle name="40% - akcent 6 52" xfId="2996"/>
    <cellStyle name="40% - akcent 6 52 2" xfId="2997"/>
    <cellStyle name="40% - akcent 6 52 2 2" xfId="6805"/>
    <cellStyle name="40% - akcent 6 52 3" xfId="6804"/>
    <cellStyle name="40% - akcent 6 53" xfId="2998"/>
    <cellStyle name="40% - akcent 6 53 2" xfId="2999"/>
    <cellStyle name="40% - akcent 6 53 2 2" xfId="6807"/>
    <cellStyle name="40% - akcent 6 53 3" xfId="6806"/>
    <cellStyle name="40% - akcent 6 54" xfId="3000"/>
    <cellStyle name="40% - akcent 6 54 2" xfId="3001"/>
    <cellStyle name="40% - akcent 6 54 2 2" xfId="6809"/>
    <cellStyle name="40% - akcent 6 54 3" xfId="6808"/>
    <cellStyle name="40% - akcent 6 55" xfId="3002"/>
    <cellStyle name="40% - akcent 6 55 2" xfId="3003"/>
    <cellStyle name="40% - akcent 6 55 2 2" xfId="6811"/>
    <cellStyle name="40% - akcent 6 55 3" xfId="6810"/>
    <cellStyle name="40% - akcent 6 56" xfId="3004"/>
    <cellStyle name="40% - akcent 6 56 2" xfId="3005"/>
    <cellStyle name="40% - akcent 6 56 2 2" xfId="6813"/>
    <cellStyle name="40% - akcent 6 56 3" xfId="6812"/>
    <cellStyle name="40% - akcent 6 57" xfId="3006"/>
    <cellStyle name="40% - akcent 6 57 2" xfId="3007"/>
    <cellStyle name="40% - akcent 6 57 2 2" xfId="6815"/>
    <cellStyle name="40% - akcent 6 57 3" xfId="6814"/>
    <cellStyle name="40% - akcent 6 58" xfId="3008"/>
    <cellStyle name="40% - akcent 6 58 2" xfId="3009"/>
    <cellStyle name="40% - akcent 6 58 2 2" xfId="6817"/>
    <cellStyle name="40% - akcent 6 58 3" xfId="6816"/>
    <cellStyle name="40% - akcent 6 59" xfId="3010"/>
    <cellStyle name="40% - akcent 6 59 2" xfId="3011"/>
    <cellStyle name="40% - akcent 6 59 2 2" xfId="6819"/>
    <cellStyle name="40% - akcent 6 59 3" xfId="6818"/>
    <cellStyle name="40% - akcent 6 6" xfId="3012"/>
    <cellStyle name="40% - akcent 6 6 2" xfId="3013"/>
    <cellStyle name="40% - akcent 6 6 2 2" xfId="6821"/>
    <cellStyle name="40% - akcent 6 6 3" xfId="6820"/>
    <cellStyle name="40% - akcent 6 60" xfId="3014"/>
    <cellStyle name="40% - akcent 6 60 2" xfId="6822"/>
    <cellStyle name="40% - akcent 6 61" xfId="3015"/>
    <cellStyle name="40% - akcent 6 61 2" xfId="6823"/>
    <cellStyle name="40% - akcent 6 62" xfId="3016"/>
    <cellStyle name="40% - akcent 6 62 2" xfId="6824"/>
    <cellStyle name="40% - akcent 6 63" xfId="3017"/>
    <cellStyle name="40% - akcent 6 63 2" xfId="6825"/>
    <cellStyle name="40% - akcent 6 64" xfId="3018"/>
    <cellStyle name="40% - akcent 6 64 2" xfId="6826"/>
    <cellStyle name="40% - akcent 6 65" xfId="3019"/>
    <cellStyle name="40% - akcent 6 65 2" xfId="6827"/>
    <cellStyle name="40% - akcent 6 66" xfId="3020"/>
    <cellStyle name="40% - akcent 6 66 2" xfId="6828"/>
    <cellStyle name="40% - akcent 6 67" xfId="3021"/>
    <cellStyle name="40% - akcent 6 67 2" xfId="6829"/>
    <cellStyle name="40% - akcent 6 68" xfId="3022"/>
    <cellStyle name="40% - akcent 6 68 2" xfId="6830"/>
    <cellStyle name="40% - akcent 6 69" xfId="3023"/>
    <cellStyle name="40% - akcent 6 69 2" xfId="6831"/>
    <cellStyle name="40% - akcent 6 7" xfId="3024"/>
    <cellStyle name="40% - akcent 6 7 2" xfId="3025"/>
    <cellStyle name="40% - akcent 6 7 2 2" xfId="6833"/>
    <cellStyle name="40% - akcent 6 7 3" xfId="6832"/>
    <cellStyle name="40% - akcent 6 70" xfId="3026"/>
    <cellStyle name="40% - akcent 6 70 2" xfId="6834"/>
    <cellStyle name="40% - akcent 6 71" xfId="3027"/>
    <cellStyle name="40% - akcent 6 71 2" xfId="6835"/>
    <cellStyle name="40% - akcent 6 72" xfId="3028"/>
    <cellStyle name="40% - akcent 6 72 2" xfId="6836"/>
    <cellStyle name="40% - akcent 6 73" xfId="3029"/>
    <cellStyle name="40% - akcent 6 73 2" xfId="6837"/>
    <cellStyle name="40% - akcent 6 74" xfId="3030"/>
    <cellStyle name="40% - akcent 6 74 2" xfId="6838"/>
    <cellStyle name="40% - akcent 6 75" xfId="3031"/>
    <cellStyle name="40% - akcent 6 75 2" xfId="6839"/>
    <cellStyle name="40% - akcent 6 76" xfId="3032"/>
    <cellStyle name="40% - akcent 6 76 2" xfId="6840"/>
    <cellStyle name="40% - akcent 6 77" xfId="3033"/>
    <cellStyle name="40% - akcent 6 77 2" xfId="6841"/>
    <cellStyle name="40% - akcent 6 78" xfId="3034"/>
    <cellStyle name="40% - akcent 6 78 2" xfId="6842"/>
    <cellStyle name="40% - akcent 6 79" xfId="3035"/>
    <cellStyle name="40% - akcent 6 79 2" xfId="6843"/>
    <cellStyle name="40% - akcent 6 8" xfId="3036"/>
    <cellStyle name="40% - akcent 6 8 2" xfId="3037"/>
    <cellStyle name="40% - akcent 6 8 2 2" xfId="6845"/>
    <cellStyle name="40% - akcent 6 8 3" xfId="6844"/>
    <cellStyle name="40% - akcent 6 80" xfId="3038"/>
    <cellStyle name="40% - akcent 6 80 2" xfId="6846"/>
    <cellStyle name="40% - akcent 6 81" xfId="3039"/>
    <cellStyle name="40% - akcent 6 81 2" xfId="6847"/>
    <cellStyle name="40% - akcent 6 82" xfId="3040"/>
    <cellStyle name="40% - akcent 6 82 2" xfId="6848"/>
    <cellStyle name="40% - akcent 6 83" xfId="3041"/>
    <cellStyle name="40% - akcent 6 83 2" xfId="6849"/>
    <cellStyle name="40% - akcent 6 84" xfId="3042"/>
    <cellStyle name="40% - akcent 6 84 2" xfId="6850"/>
    <cellStyle name="40% - akcent 6 85" xfId="3043"/>
    <cellStyle name="40% - akcent 6 85 2" xfId="6851"/>
    <cellStyle name="40% - akcent 6 86" xfId="3044"/>
    <cellStyle name="40% - akcent 6 86 2" xfId="6852"/>
    <cellStyle name="40% - akcent 6 87" xfId="3045"/>
    <cellStyle name="40% - akcent 6 87 2" xfId="6853"/>
    <cellStyle name="40% - akcent 6 88" xfId="3046"/>
    <cellStyle name="40% - akcent 6 88 2" xfId="6854"/>
    <cellStyle name="40% - akcent 6 89" xfId="3047"/>
    <cellStyle name="40% - akcent 6 89 2" xfId="6855"/>
    <cellStyle name="40% - akcent 6 9" xfId="3048"/>
    <cellStyle name="40% - akcent 6 9 2" xfId="3049"/>
    <cellStyle name="40% - akcent 6 9 2 2" xfId="6857"/>
    <cellStyle name="40% - akcent 6 9 3" xfId="6856"/>
    <cellStyle name="40% - akcent 6 90" xfId="3050"/>
    <cellStyle name="40% - akcent 6 90 2" xfId="6858"/>
    <cellStyle name="40% - akcent 6 91" xfId="3051"/>
    <cellStyle name="40% - akcent 6 91 2" xfId="6859"/>
    <cellStyle name="40% - akcent 6 92" xfId="3052"/>
    <cellStyle name="40% - akcent 6 92 2" xfId="6860"/>
    <cellStyle name="40% - akcent 6 93" xfId="3053"/>
    <cellStyle name="40% - akcent 6 93 2" xfId="6861"/>
    <cellStyle name="40% - akcent 6 94" xfId="3054"/>
    <cellStyle name="40% - akcent 6 94 2" xfId="6862"/>
    <cellStyle name="40% - akcent 6 95" xfId="3055"/>
    <cellStyle name="40% - akcent 6 95 2" xfId="6863"/>
    <cellStyle name="40% - akcent 6 96" xfId="3056"/>
    <cellStyle name="40% - akcent 6 96 2" xfId="6864"/>
    <cellStyle name="40% - akcent 6 97" xfId="3057"/>
    <cellStyle name="40% - akcent 6 97 2" xfId="6865"/>
    <cellStyle name="40% - akcent 6 98" xfId="3058"/>
    <cellStyle name="40% - akcent 6 98 2" xfId="6866"/>
    <cellStyle name="40% - akcent 6 99" xfId="3059"/>
    <cellStyle name="40% - akcent 6 99 2" xfId="6867"/>
    <cellStyle name="60% - akcent 1" xfId="26" builtinId="32" customBuiltin="1"/>
    <cellStyle name="60% - akcent 1 2" xfId="7131"/>
    <cellStyle name="60% - akcent 2" xfId="30" builtinId="36" customBuiltin="1"/>
    <cellStyle name="60% - akcent 2 2" xfId="7132"/>
    <cellStyle name="60% - akcent 3" xfId="34" builtinId="40" customBuiltin="1"/>
    <cellStyle name="60% - akcent 3 2" xfId="7133"/>
    <cellStyle name="60% - akcent 4" xfId="38" builtinId="44" customBuiltin="1"/>
    <cellStyle name="60% - akcent 4 2" xfId="7134"/>
    <cellStyle name="60% - akcent 5" xfId="42" builtinId="48" customBuiltin="1"/>
    <cellStyle name="60% - akcent 5 2" xfId="7135"/>
    <cellStyle name="60% - akcent 6" xfId="46" builtinId="52" customBuiltin="1"/>
    <cellStyle name="60% - akcent 6 2" xfId="7136"/>
    <cellStyle name="Akcent 1" xfId="23" builtinId="29" customBuiltin="1"/>
    <cellStyle name="Akcent 1 2" xfId="7137"/>
    <cellStyle name="Akcent 2" xfId="27" builtinId="33" customBuiltin="1"/>
    <cellStyle name="Akcent 2 2" xfId="7138"/>
    <cellStyle name="Akcent 3" xfId="31" builtinId="37" customBuiltin="1"/>
    <cellStyle name="Akcent 3 2" xfId="7139"/>
    <cellStyle name="Akcent 4" xfId="35" builtinId="41" customBuiltin="1"/>
    <cellStyle name="Akcent 4 2" xfId="7140"/>
    <cellStyle name="Akcent 5" xfId="39" builtinId="45" customBuiltin="1"/>
    <cellStyle name="Akcent 5 2" xfId="7141"/>
    <cellStyle name="Akcent 6" xfId="43" builtinId="49" customBuiltin="1"/>
    <cellStyle name="Akcent 6 2" xfId="7142"/>
    <cellStyle name="Dane wejściowe" xfId="15" builtinId="20" customBuiltin="1"/>
    <cellStyle name="Dane wejściowe 2" xfId="7143"/>
    <cellStyle name="Dane wyjściowe" xfId="16" builtinId="21" customBuiltin="1"/>
    <cellStyle name="Dane wyjściowe 2" xfId="7144"/>
    <cellStyle name="Dobre" xfId="12" builtinId="26" customBuiltin="1"/>
    <cellStyle name="Dobre 2" xfId="7145"/>
    <cellStyle name="Dziesiętny" xfId="1" builtinId="3"/>
    <cellStyle name="Dziesiętny 2" xfId="3571"/>
    <cellStyle name="Dziesiętny 2 2" xfId="3575"/>
    <cellStyle name="Dziesiętny 2 2 2" xfId="3852"/>
    <cellStyle name="Dziesiętny 2 3" xfId="3573"/>
    <cellStyle name="Dziesiętny 3" xfId="3580"/>
    <cellStyle name="Dziesiętny 4" xfId="4"/>
    <cellStyle name="Dziesiętny 4 2" xfId="7165"/>
    <cellStyle name="Dziesiętny 4 3" xfId="7178"/>
    <cellStyle name="Dziesiętny 5" xfId="6"/>
    <cellStyle name="Dziesiętny 5 2" xfId="7167"/>
    <cellStyle name="Dziesiętny 5 3" xfId="7180"/>
    <cellStyle name="Dziesiętny 6" xfId="7162"/>
    <cellStyle name="Dziesiętny 7" xfId="7175"/>
    <cellStyle name="Dziesiętny 8" xfId="3060"/>
    <cellStyle name="Komórka połączona" xfId="18" builtinId="24" customBuiltin="1"/>
    <cellStyle name="Komórka połączona 2" xfId="7146"/>
    <cellStyle name="Komórka zaznaczona" xfId="19" builtinId="23" customBuiltin="1"/>
    <cellStyle name="Komórka zaznaczona 2" xfId="7147"/>
    <cellStyle name="Nagłówek 1" xfId="8" builtinId="16" customBuiltin="1"/>
    <cellStyle name="Nagłówek 1 2" xfId="7148"/>
    <cellStyle name="Nagłówek 2" xfId="9" builtinId="17" customBuiltin="1"/>
    <cellStyle name="Nagłówek 2 2" xfId="7149"/>
    <cellStyle name="Nagłówek 3" xfId="10" builtinId="18" customBuiltin="1"/>
    <cellStyle name="Nagłówek 3 2" xfId="7150"/>
    <cellStyle name="Nagłówek 4" xfId="11" builtinId="19" customBuiltin="1"/>
    <cellStyle name="Nagłówek 4 2" xfId="7151"/>
    <cellStyle name="Neutralne" xfId="14" builtinId="28" customBuiltin="1"/>
    <cellStyle name="Neutralne 2" xfId="7152"/>
    <cellStyle name="Normalny" xfId="0" builtinId="0"/>
    <cellStyle name="Normalny 10" xfId="3"/>
    <cellStyle name="Normalny 10 2" xfId="3061"/>
    <cellStyle name="Normalny 10 2 2" xfId="6869"/>
    <cellStyle name="Normalny 10 3" xfId="6868"/>
    <cellStyle name="Normalny 10 4" xfId="7164"/>
    <cellStyle name="Normalny 10 5" xfId="7177"/>
    <cellStyle name="Normalny 100" xfId="3062"/>
    <cellStyle name="Normalny 100 2" xfId="6870"/>
    <cellStyle name="Normalny 101" xfId="3063"/>
    <cellStyle name="Normalny 101 2" xfId="6871"/>
    <cellStyle name="Normalny 102" xfId="3064"/>
    <cellStyle name="Normalny 102 2" xfId="6872"/>
    <cellStyle name="Normalny 103" xfId="3065"/>
    <cellStyle name="Normalny 103 2" xfId="6873"/>
    <cellStyle name="Normalny 104" xfId="3066"/>
    <cellStyle name="Normalny 104 2" xfId="6874"/>
    <cellStyle name="Normalny 105" xfId="3067"/>
    <cellStyle name="Normalny 105 2" xfId="6875"/>
    <cellStyle name="Normalny 106" xfId="3068"/>
    <cellStyle name="Normalny 106 2" xfId="6876"/>
    <cellStyle name="Normalny 107" xfId="3069"/>
    <cellStyle name="Normalny 107 2" xfId="6877"/>
    <cellStyle name="Normalny 108" xfId="3070"/>
    <cellStyle name="Normalny 108 2" xfId="6878"/>
    <cellStyle name="Normalny 109" xfId="3071"/>
    <cellStyle name="Normalny 109 2" xfId="6879"/>
    <cellStyle name="Normalny 11" xfId="3072"/>
    <cellStyle name="Normalny 11 2" xfId="3073"/>
    <cellStyle name="Normalny 11 2 2" xfId="6881"/>
    <cellStyle name="Normalny 11 3" xfId="6880"/>
    <cellStyle name="Normalny 110" xfId="3074"/>
    <cellStyle name="Normalny 110 2" xfId="6882"/>
    <cellStyle name="Normalny 111" xfId="3075"/>
    <cellStyle name="Normalny 111 2" xfId="6883"/>
    <cellStyle name="Normalny 112" xfId="3076"/>
    <cellStyle name="Normalny 112 2" xfId="6884"/>
    <cellStyle name="Normalny 113" xfId="3077"/>
    <cellStyle name="Normalny 113 2" xfId="6885"/>
    <cellStyle name="Normalny 114" xfId="3078"/>
    <cellStyle name="Normalny 114 2" xfId="6886"/>
    <cellStyle name="Normalny 115" xfId="3079"/>
    <cellStyle name="Normalny 115 2" xfId="6887"/>
    <cellStyle name="Normalny 116" xfId="3080"/>
    <cellStyle name="Normalny 116 2" xfId="6888"/>
    <cellStyle name="Normalny 117" xfId="3081"/>
    <cellStyle name="Normalny 117 2" xfId="6889"/>
    <cellStyle name="Normalny 118" xfId="3082"/>
    <cellStyle name="Normalny 118 2" xfId="6890"/>
    <cellStyle name="Normalny 119" xfId="3083"/>
    <cellStyle name="Normalny 119 2" xfId="6891"/>
    <cellStyle name="Normalny 12" xfId="3084"/>
    <cellStyle name="Normalny 12 2" xfId="3085"/>
    <cellStyle name="Normalny 12 2 2" xfId="6893"/>
    <cellStyle name="Normalny 12 3" xfId="6892"/>
    <cellStyle name="Normalny 120" xfId="3086"/>
    <cellStyle name="Normalny 120 2" xfId="6894"/>
    <cellStyle name="Normalny 121" xfId="3087"/>
    <cellStyle name="Normalny 121 2" xfId="6895"/>
    <cellStyle name="Normalny 122" xfId="3088"/>
    <cellStyle name="Normalny 122 2" xfId="6896"/>
    <cellStyle name="Normalny 123" xfId="3089"/>
    <cellStyle name="Normalny 123 2" xfId="6897"/>
    <cellStyle name="Normalny 124" xfId="3090"/>
    <cellStyle name="Normalny 124 2" xfId="6898"/>
    <cellStyle name="Normalny 125" xfId="3091"/>
    <cellStyle name="Normalny 125 2" xfId="6899"/>
    <cellStyle name="Normalny 126" xfId="3092"/>
    <cellStyle name="Normalny 126 2" xfId="6900"/>
    <cellStyle name="Normalny 127" xfId="3093"/>
    <cellStyle name="Normalny 127 2" xfId="6901"/>
    <cellStyle name="Normalny 128" xfId="3094"/>
    <cellStyle name="Normalny 128 2" xfId="6902"/>
    <cellStyle name="Normalny 129" xfId="3095"/>
    <cellStyle name="Normalny 129 2" xfId="6903"/>
    <cellStyle name="Normalny 13" xfId="3096"/>
    <cellStyle name="Normalny 13 2" xfId="3097"/>
    <cellStyle name="Normalny 13 2 2" xfId="6905"/>
    <cellStyle name="Normalny 13 3" xfId="6904"/>
    <cellStyle name="Normalny 130" xfId="3098"/>
    <cellStyle name="Normalny 130 2" xfId="6906"/>
    <cellStyle name="Normalny 131" xfId="3099"/>
    <cellStyle name="Normalny 131 2" xfId="6907"/>
    <cellStyle name="Normalny 132" xfId="3100"/>
    <cellStyle name="Normalny 132 2" xfId="6908"/>
    <cellStyle name="Normalny 133" xfId="3101"/>
    <cellStyle name="Normalny 133 2" xfId="6909"/>
    <cellStyle name="Normalny 134" xfId="3102"/>
    <cellStyle name="Normalny 134 2" xfId="6910"/>
    <cellStyle name="Normalny 135" xfId="3103"/>
    <cellStyle name="Normalny 135 2" xfId="6911"/>
    <cellStyle name="Normalny 136" xfId="3104"/>
    <cellStyle name="Normalny 136 2" xfId="6912"/>
    <cellStyle name="Normalny 137" xfId="3105"/>
    <cellStyle name="Normalny 137 2" xfId="6913"/>
    <cellStyle name="Normalny 138" xfId="3106"/>
    <cellStyle name="Normalny 138 2" xfId="6914"/>
    <cellStyle name="Normalny 139" xfId="3107"/>
    <cellStyle name="Normalny 139 2" xfId="6915"/>
    <cellStyle name="Normalny 14" xfId="3108"/>
    <cellStyle name="Normalny 14 2" xfId="3109"/>
    <cellStyle name="Normalny 14 2 2" xfId="6917"/>
    <cellStyle name="Normalny 14 3" xfId="6916"/>
    <cellStyle name="Normalny 140" xfId="3110"/>
    <cellStyle name="Normalny 140 2" xfId="6918"/>
    <cellStyle name="Normalny 141" xfId="3111"/>
    <cellStyle name="Normalny 141 2" xfId="6919"/>
    <cellStyle name="Normalny 142" xfId="3112"/>
    <cellStyle name="Normalny 142 2" xfId="6920"/>
    <cellStyle name="Normalny 143" xfId="3113"/>
    <cellStyle name="Normalny 143 2" xfId="6921"/>
    <cellStyle name="Normalny 144" xfId="3114"/>
    <cellStyle name="Normalny 144 2" xfId="6922"/>
    <cellStyle name="Normalny 145" xfId="3115"/>
    <cellStyle name="Normalny 145 2" xfId="6923"/>
    <cellStyle name="Normalny 146" xfId="3116"/>
    <cellStyle name="Normalny 146 2" xfId="6924"/>
    <cellStyle name="Normalny 147" xfId="3117"/>
    <cellStyle name="Normalny 147 2" xfId="6925"/>
    <cellStyle name="Normalny 148" xfId="3118"/>
    <cellStyle name="Normalny 148 2" xfId="6926"/>
    <cellStyle name="Normalny 149" xfId="3119"/>
    <cellStyle name="Normalny 149 2" xfId="6927"/>
    <cellStyle name="Normalny 15" xfId="3120"/>
    <cellStyle name="Normalny 15 2" xfId="3121"/>
    <cellStyle name="Normalny 15 2 2" xfId="6929"/>
    <cellStyle name="Normalny 15 3" xfId="6928"/>
    <cellStyle name="Normalny 150" xfId="3122"/>
    <cellStyle name="Normalny 150 2" xfId="6930"/>
    <cellStyle name="Normalny 151" xfId="3123"/>
    <cellStyle name="Normalny 151 2" xfId="6931"/>
    <cellStyle name="Normalny 152" xfId="3124"/>
    <cellStyle name="Normalny 152 2" xfId="6932"/>
    <cellStyle name="Normalny 153" xfId="3125"/>
    <cellStyle name="Normalny 153 2" xfId="6933"/>
    <cellStyle name="Normalny 154" xfId="3126"/>
    <cellStyle name="Normalny 154 2" xfId="6934"/>
    <cellStyle name="Normalny 155" xfId="3127"/>
    <cellStyle name="Normalny 155 2" xfId="6935"/>
    <cellStyle name="Normalny 156" xfId="3128"/>
    <cellStyle name="Normalny 156 2" xfId="6936"/>
    <cellStyle name="Normalny 157" xfId="3129"/>
    <cellStyle name="Normalny 157 2" xfId="6937"/>
    <cellStyle name="Normalny 158" xfId="3130"/>
    <cellStyle name="Normalny 158 2" xfId="6938"/>
    <cellStyle name="Normalny 159" xfId="3131"/>
    <cellStyle name="Normalny 159 2" xfId="6939"/>
    <cellStyle name="Normalny 16" xfId="3132"/>
    <cellStyle name="Normalny 16 2" xfId="3133"/>
    <cellStyle name="Normalny 16 2 2" xfId="6941"/>
    <cellStyle name="Normalny 16 3" xfId="6940"/>
    <cellStyle name="Normalny 160" xfId="3134"/>
    <cellStyle name="Normalny 160 2" xfId="6942"/>
    <cellStyle name="Normalny 161" xfId="3135"/>
    <cellStyle name="Normalny 161 2" xfId="6943"/>
    <cellStyle name="Normalny 162" xfId="3136"/>
    <cellStyle name="Normalny 162 2" xfId="6944"/>
    <cellStyle name="Normalny 163" xfId="3137"/>
    <cellStyle name="Normalny 163 2" xfId="6945"/>
    <cellStyle name="Normalny 164" xfId="3138"/>
    <cellStyle name="Normalny 164 2" xfId="6946"/>
    <cellStyle name="Normalny 165" xfId="3139"/>
    <cellStyle name="Normalny 165 2" xfId="6947"/>
    <cellStyle name="Normalny 166" xfId="3140"/>
    <cellStyle name="Normalny 166 2" xfId="6948"/>
    <cellStyle name="Normalny 167" xfId="3141"/>
    <cellStyle name="Normalny 167 2" xfId="6949"/>
    <cellStyle name="Normalny 168" xfId="3142"/>
    <cellStyle name="Normalny 168 2" xfId="6950"/>
    <cellStyle name="Normalny 169" xfId="3143"/>
    <cellStyle name="Normalny 169 2" xfId="6951"/>
    <cellStyle name="Normalny 17" xfId="3144"/>
    <cellStyle name="Normalny 17 2" xfId="3145"/>
    <cellStyle name="Normalny 17 2 2" xfId="6953"/>
    <cellStyle name="Normalny 17 3" xfId="6952"/>
    <cellStyle name="Normalny 170" xfId="3146"/>
    <cellStyle name="Normalny 170 2" xfId="6954"/>
    <cellStyle name="Normalny 171" xfId="3147"/>
    <cellStyle name="Normalny 171 2" xfId="6955"/>
    <cellStyle name="Normalny 172" xfId="3148"/>
    <cellStyle name="Normalny 172 2" xfId="6956"/>
    <cellStyle name="Normalny 173" xfId="3149"/>
    <cellStyle name="Normalny 173 2" xfId="6957"/>
    <cellStyle name="Normalny 174" xfId="3150"/>
    <cellStyle name="Normalny 174 2" xfId="6958"/>
    <cellStyle name="Normalny 175" xfId="3151"/>
    <cellStyle name="Normalny 175 2" xfId="6959"/>
    <cellStyle name="Normalny 176" xfId="3152"/>
    <cellStyle name="Normalny 176 2" xfId="6960"/>
    <cellStyle name="Normalny 177" xfId="3153"/>
    <cellStyle name="Normalny 177 2" xfId="6961"/>
    <cellStyle name="Normalny 178" xfId="3154"/>
    <cellStyle name="Normalny 178 2" xfId="6962"/>
    <cellStyle name="Normalny 179" xfId="3155"/>
    <cellStyle name="Normalny 179 2" xfId="6963"/>
    <cellStyle name="Normalny 18" xfId="3156"/>
    <cellStyle name="Normalny 18 2" xfId="3157"/>
    <cellStyle name="Normalny 18 2 2" xfId="6965"/>
    <cellStyle name="Normalny 18 3" xfId="6964"/>
    <cellStyle name="Normalny 180" xfId="3158"/>
    <cellStyle name="Normalny 180 2" xfId="6966"/>
    <cellStyle name="Normalny 181" xfId="3159"/>
    <cellStyle name="Normalny 181 2" xfId="6967"/>
    <cellStyle name="Normalny 182" xfId="3160"/>
    <cellStyle name="Normalny 182 2" xfId="6968"/>
    <cellStyle name="Normalny 183" xfId="3161"/>
    <cellStyle name="Normalny 183 2" xfId="6969"/>
    <cellStyle name="Normalny 184" xfId="3162"/>
    <cellStyle name="Normalny 184 2" xfId="6970"/>
    <cellStyle name="Normalny 185" xfId="3163"/>
    <cellStyle name="Normalny 185 2" xfId="6971"/>
    <cellStyle name="Normalny 186" xfId="3164"/>
    <cellStyle name="Normalny 186 2" xfId="6972"/>
    <cellStyle name="Normalny 187" xfId="3165"/>
    <cellStyle name="Normalny 187 2" xfId="6973"/>
    <cellStyle name="Normalny 188" xfId="3166"/>
    <cellStyle name="Normalny 188 2" xfId="6974"/>
    <cellStyle name="Normalny 189" xfId="3167"/>
    <cellStyle name="Normalny 189 2" xfId="6975"/>
    <cellStyle name="Normalny 19" xfId="3168"/>
    <cellStyle name="Normalny 19 2" xfId="3169"/>
    <cellStyle name="Normalny 19 2 2" xfId="6977"/>
    <cellStyle name="Normalny 19 3" xfId="6976"/>
    <cellStyle name="Normalny 190" xfId="3170"/>
    <cellStyle name="Normalny 190 2" xfId="6978"/>
    <cellStyle name="Normalny 191" xfId="3171"/>
    <cellStyle name="Normalny 191 2" xfId="6979"/>
    <cellStyle name="Normalny 192" xfId="3172"/>
    <cellStyle name="Normalny 192 2" xfId="6980"/>
    <cellStyle name="Normalny 193" xfId="3173"/>
    <cellStyle name="Normalny 193 2" xfId="6981"/>
    <cellStyle name="Normalny 194" xfId="3174"/>
    <cellStyle name="Normalny 194 2" xfId="6982"/>
    <cellStyle name="Normalny 195" xfId="3175"/>
    <cellStyle name="Normalny 195 2" xfId="6983"/>
    <cellStyle name="Normalny 196" xfId="3176"/>
    <cellStyle name="Normalny 196 2" xfId="3851"/>
    <cellStyle name="Normalny 197" xfId="3579"/>
    <cellStyle name="Normalny 198" xfId="5"/>
    <cellStyle name="Normalny 198 2" xfId="7166"/>
    <cellStyle name="Normalny 198 3" xfId="7179"/>
    <cellStyle name="Normalny 199" xfId="7118"/>
    <cellStyle name="Normalny 2" xfId="3177"/>
    <cellStyle name="Normalny 2 2" xfId="3178"/>
    <cellStyle name="Normalny 2 2 2" xfId="3853"/>
    <cellStyle name="Normalny 2 3" xfId="3570"/>
    <cellStyle name="Normalny 20" xfId="3179"/>
    <cellStyle name="Normalny 20 2" xfId="3180"/>
    <cellStyle name="Normalny 20 2 2" xfId="6985"/>
    <cellStyle name="Normalny 20 3" xfId="6984"/>
    <cellStyle name="Normalny 200" xfId="7161"/>
    <cellStyle name="Normalny 201" xfId="7168"/>
    <cellStyle name="Normalny 202" xfId="7171"/>
    <cellStyle name="Normalny 203" xfId="7174"/>
    <cellStyle name="Normalny 204" xfId="47"/>
    <cellStyle name="Normalny 21" xfId="3181"/>
    <cellStyle name="Normalny 21 2" xfId="3182"/>
    <cellStyle name="Normalny 21 2 2" xfId="6987"/>
    <cellStyle name="Normalny 21 3" xfId="6986"/>
    <cellStyle name="Normalny 22" xfId="3183"/>
    <cellStyle name="Normalny 22 2" xfId="3184"/>
    <cellStyle name="Normalny 22 2 2" xfId="6989"/>
    <cellStyle name="Normalny 22 3" xfId="6988"/>
    <cellStyle name="Normalny 23" xfId="3185"/>
    <cellStyle name="Normalny 23 2" xfId="3186"/>
    <cellStyle name="Normalny 23 2 2" xfId="6991"/>
    <cellStyle name="Normalny 23 3" xfId="6990"/>
    <cellStyle name="Normalny 24" xfId="3187"/>
    <cellStyle name="Normalny 24 2" xfId="3188"/>
    <cellStyle name="Normalny 24 2 2" xfId="6993"/>
    <cellStyle name="Normalny 24 3" xfId="6992"/>
    <cellStyle name="Normalny 25" xfId="3189"/>
    <cellStyle name="Normalny 25 2" xfId="3190"/>
    <cellStyle name="Normalny 25 2 2" xfId="6995"/>
    <cellStyle name="Normalny 25 3" xfId="6994"/>
    <cellStyle name="Normalny 26" xfId="3191"/>
    <cellStyle name="Normalny 26 2" xfId="3192"/>
    <cellStyle name="Normalny 26 2 2" xfId="6997"/>
    <cellStyle name="Normalny 26 3" xfId="6996"/>
    <cellStyle name="Normalny 27" xfId="3193"/>
    <cellStyle name="Normalny 27 2" xfId="3194"/>
    <cellStyle name="Normalny 27 2 2" xfId="6999"/>
    <cellStyle name="Normalny 27 3" xfId="6998"/>
    <cellStyle name="Normalny 28" xfId="3195"/>
    <cellStyle name="Normalny 28 2" xfId="3196"/>
    <cellStyle name="Normalny 28 2 2" xfId="7001"/>
    <cellStyle name="Normalny 28 3" xfId="7000"/>
    <cellStyle name="Normalny 29" xfId="3197"/>
    <cellStyle name="Normalny 29 2" xfId="3198"/>
    <cellStyle name="Normalny 29 2 2" xfId="7003"/>
    <cellStyle name="Normalny 29 3" xfId="7002"/>
    <cellStyle name="Normalny 3" xfId="3199"/>
    <cellStyle name="Normalny 3 2" xfId="3200"/>
    <cellStyle name="Normalny 3 2 2" xfId="7005"/>
    <cellStyle name="Normalny 3 3" xfId="3581"/>
    <cellStyle name="Normalny 3 3 2" xfId="7004"/>
    <cellStyle name="Normalny 3 4" xfId="3572"/>
    <cellStyle name="Normalny 30" xfId="3201"/>
    <cellStyle name="Normalny 30 2" xfId="3202"/>
    <cellStyle name="Normalny 30 2 2" xfId="7007"/>
    <cellStyle name="Normalny 30 3" xfId="7006"/>
    <cellStyle name="Normalny 31" xfId="3203"/>
    <cellStyle name="Normalny 31 2" xfId="3204"/>
    <cellStyle name="Normalny 31 2 2" xfId="7009"/>
    <cellStyle name="Normalny 31 3" xfId="7008"/>
    <cellStyle name="Normalny 32" xfId="3205"/>
    <cellStyle name="Normalny 32 2" xfId="3206"/>
    <cellStyle name="Normalny 32 2 2" xfId="7011"/>
    <cellStyle name="Normalny 32 3" xfId="7010"/>
    <cellStyle name="Normalny 33" xfId="3207"/>
    <cellStyle name="Normalny 33 2" xfId="3208"/>
    <cellStyle name="Normalny 33 2 2" xfId="7013"/>
    <cellStyle name="Normalny 33 3" xfId="7012"/>
    <cellStyle name="Normalny 34" xfId="3209"/>
    <cellStyle name="Normalny 34 2" xfId="3210"/>
    <cellStyle name="Normalny 34 2 2" xfId="7015"/>
    <cellStyle name="Normalny 34 3" xfId="7014"/>
    <cellStyle name="Normalny 35" xfId="3211"/>
    <cellStyle name="Normalny 35 2" xfId="3212"/>
    <cellStyle name="Normalny 35 2 2" xfId="7017"/>
    <cellStyle name="Normalny 35 3" xfId="7016"/>
    <cellStyle name="Normalny 36" xfId="3213"/>
    <cellStyle name="Normalny 36 2" xfId="3214"/>
    <cellStyle name="Normalny 36 2 2" xfId="7019"/>
    <cellStyle name="Normalny 36 3" xfId="7018"/>
    <cellStyle name="Normalny 37" xfId="3215"/>
    <cellStyle name="Normalny 37 2" xfId="3216"/>
    <cellStyle name="Normalny 37 2 2" xfId="7021"/>
    <cellStyle name="Normalny 37 3" xfId="7020"/>
    <cellStyle name="Normalny 38" xfId="3217"/>
    <cellStyle name="Normalny 38 2" xfId="3218"/>
    <cellStyle name="Normalny 38 2 2" xfId="7023"/>
    <cellStyle name="Normalny 38 3" xfId="7022"/>
    <cellStyle name="Normalny 39" xfId="3219"/>
    <cellStyle name="Normalny 39 2" xfId="3220"/>
    <cellStyle name="Normalny 39 2 2" xfId="7025"/>
    <cellStyle name="Normalny 39 3" xfId="7024"/>
    <cellStyle name="Normalny 4" xfId="3221"/>
    <cellStyle name="Normalny 4 2" xfId="3222"/>
    <cellStyle name="Normalny 4 2 2" xfId="7027"/>
    <cellStyle name="Normalny 4 3" xfId="3582"/>
    <cellStyle name="Normalny 4 3 2" xfId="7026"/>
    <cellStyle name="Normalny 4 4" xfId="3577"/>
    <cellStyle name="Normalny 40" xfId="3223"/>
    <cellStyle name="Normalny 40 2" xfId="3224"/>
    <cellStyle name="Normalny 40 2 2" xfId="7029"/>
    <cellStyle name="Normalny 40 3" xfId="7028"/>
    <cellStyle name="Normalny 41" xfId="3225"/>
    <cellStyle name="Normalny 41 2" xfId="3226"/>
    <cellStyle name="Normalny 41 2 2" xfId="7031"/>
    <cellStyle name="Normalny 41 3" xfId="7030"/>
    <cellStyle name="Normalny 42" xfId="3227"/>
    <cellStyle name="Normalny 42 2" xfId="3228"/>
    <cellStyle name="Normalny 42 2 2" xfId="7033"/>
    <cellStyle name="Normalny 42 3" xfId="7032"/>
    <cellStyle name="Normalny 43" xfId="3229"/>
    <cellStyle name="Normalny 43 2" xfId="3230"/>
    <cellStyle name="Normalny 43 2 2" xfId="7035"/>
    <cellStyle name="Normalny 43 3" xfId="7034"/>
    <cellStyle name="Normalny 44" xfId="3231"/>
    <cellStyle name="Normalny 44 2" xfId="3232"/>
    <cellStyle name="Normalny 44 2 2" xfId="7037"/>
    <cellStyle name="Normalny 44 3" xfId="7036"/>
    <cellStyle name="Normalny 45" xfId="3233"/>
    <cellStyle name="Normalny 45 2" xfId="3234"/>
    <cellStyle name="Normalny 45 2 2" xfId="7039"/>
    <cellStyle name="Normalny 45 3" xfId="7038"/>
    <cellStyle name="Normalny 46" xfId="3235"/>
    <cellStyle name="Normalny 46 2" xfId="3236"/>
    <cellStyle name="Normalny 46 2 2" xfId="7041"/>
    <cellStyle name="Normalny 46 3" xfId="7040"/>
    <cellStyle name="Normalny 47" xfId="3237"/>
    <cellStyle name="Normalny 47 2" xfId="3238"/>
    <cellStyle name="Normalny 47 2 2" xfId="7043"/>
    <cellStyle name="Normalny 47 3" xfId="7042"/>
    <cellStyle name="Normalny 48" xfId="3239"/>
    <cellStyle name="Normalny 48 2" xfId="3240"/>
    <cellStyle name="Normalny 48 2 2" xfId="7045"/>
    <cellStyle name="Normalny 48 3" xfId="7044"/>
    <cellStyle name="Normalny 49" xfId="3241"/>
    <cellStyle name="Normalny 49 2" xfId="3242"/>
    <cellStyle name="Normalny 49 2 2" xfId="7047"/>
    <cellStyle name="Normalny 49 3" xfId="7046"/>
    <cellStyle name="Normalny 5" xfId="3243"/>
    <cellStyle name="Normalny 5 2" xfId="3244"/>
    <cellStyle name="Normalny 5 2 2" xfId="7049"/>
    <cellStyle name="Normalny 5 3" xfId="7048"/>
    <cellStyle name="Normalny 50" xfId="3245"/>
    <cellStyle name="Normalny 50 2" xfId="3246"/>
    <cellStyle name="Normalny 50 2 2" xfId="7051"/>
    <cellStyle name="Normalny 50 3" xfId="7050"/>
    <cellStyle name="Normalny 51" xfId="3247"/>
    <cellStyle name="Normalny 51 2" xfId="3248"/>
    <cellStyle name="Normalny 51 2 2" xfId="7053"/>
    <cellStyle name="Normalny 51 3" xfId="7052"/>
    <cellStyle name="Normalny 52" xfId="3249"/>
    <cellStyle name="Normalny 52 2" xfId="3250"/>
    <cellStyle name="Normalny 52 2 2" xfId="7055"/>
    <cellStyle name="Normalny 52 3" xfId="7054"/>
    <cellStyle name="Normalny 53" xfId="3251"/>
    <cellStyle name="Normalny 53 2" xfId="3252"/>
    <cellStyle name="Normalny 53 2 2" xfId="7057"/>
    <cellStyle name="Normalny 53 3" xfId="7056"/>
    <cellStyle name="Normalny 54" xfId="3253"/>
    <cellStyle name="Normalny 54 2" xfId="3254"/>
    <cellStyle name="Normalny 54 2 2" xfId="7059"/>
    <cellStyle name="Normalny 54 3" xfId="7058"/>
    <cellStyle name="Normalny 55" xfId="3255"/>
    <cellStyle name="Normalny 55 2" xfId="3256"/>
    <cellStyle name="Normalny 55 2 2" xfId="7061"/>
    <cellStyle name="Normalny 55 3" xfId="7060"/>
    <cellStyle name="Normalny 56" xfId="3257"/>
    <cellStyle name="Normalny 56 2" xfId="3258"/>
    <cellStyle name="Normalny 56 2 2" xfId="7063"/>
    <cellStyle name="Normalny 56 3" xfId="7062"/>
    <cellStyle name="Normalny 57" xfId="3259"/>
    <cellStyle name="Normalny 57 2" xfId="3260"/>
    <cellStyle name="Normalny 57 2 2" xfId="7065"/>
    <cellStyle name="Normalny 57 3" xfId="7064"/>
    <cellStyle name="Normalny 58" xfId="3261"/>
    <cellStyle name="Normalny 58 2" xfId="3262"/>
    <cellStyle name="Normalny 58 2 2" xfId="7067"/>
    <cellStyle name="Normalny 58 3" xfId="7066"/>
    <cellStyle name="Normalny 59" xfId="3263"/>
    <cellStyle name="Normalny 59 2" xfId="3264"/>
    <cellStyle name="Normalny 59 2 2" xfId="7069"/>
    <cellStyle name="Normalny 59 3" xfId="7068"/>
    <cellStyle name="Normalny 6" xfId="3265"/>
    <cellStyle name="Normalny 6 2" xfId="3266"/>
    <cellStyle name="Normalny 6 2 2" xfId="7071"/>
    <cellStyle name="Normalny 6 3" xfId="7070"/>
    <cellStyle name="Normalny 60" xfId="3267"/>
    <cellStyle name="Normalny 60 2" xfId="3268"/>
    <cellStyle name="Normalny 60 2 2" xfId="7073"/>
    <cellStyle name="Normalny 60 3" xfId="7072"/>
    <cellStyle name="Normalny 61" xfId="3269"/>
    <cellStyle name="Normalny 61 2" xfId="7074"/>
    <cellStyle name="Normalny 62" xfId="3270"/>
    <cellStyle name="Normalny 63" xfId="3271"/>
    <cellStyle name="Normalny 63 2" xfId="7075"/>
    <cellStyle name="Normalny 64" xfId="3272"/>
    <cellStyle name="Normalny 64 2" xfId="7076"/>
    <cellStyle name="Normalny 65" xfId="3273"/>
    <cellStyle name="Normalny 65 2" xfId="7077"/>
    <cellStyle name="Normalny 66" xfId="3274"/>
    <cellStyle name="Normalny 66 2" xfId="7078"/>
    <cellStyle name="Normalny 67" xfId="3275"/>
    <cellStyle name="Normalny 67 2" xfId="7079"/>
    <cellStyle name="Normalny 68" xfId="3276"/>
    <cellStyle name="Normalny 68 2" xfId="7080"/>
    <cellStyle name="Normalny 69" xfId="3277"/>
    <cellStyle name="Normalny 69 2" xfId="7081"/>
    <cellStyle name="Normalny 7" xfId="3278"/>
    <cellStyle name="Normalny 7 2" xfId="3279"/>
    <cellStyle name="Normalny 7 2 2" xfId="7083"/>
    <cellStyle name="Normalny 7 3" xfId="7082"/>
    <cellStyle name="Normalny 70" xfId="3280"/>
    <cellStyle name="Normalny 70 2" xfId="7084"/>
    <cellStyle name="Normalny 71" xfId="3281"/>
    <cellStyle name="Normalny 71 2" xfId="7085"/>
    <cellStyle name="Normalny 72" xfId="3282"/>
    <cellStyle name="Normalny 72 2" xfId="7086"/>
    <cellStyle name="Normalny 73" xfId="3283"/>
    <cellStyle name="Normalny 73 2" xfId="7087"/>
    <cellStyle name="Normalny 74" xfId="3284"/>
    <cellStyle name="Normalny 74 2" xfId="7088"/>
    <cellStyle name="Normalny 75" xfId="3285"/>
    <cellStyle name="Normalny 75 2" xfId="7089"/>
    <cellStyle name="Normalny 76" xfId="3286"/>
    <cellStyle name="Normalny 76 2" xfId="7090"/>
    <cellStyle name="Normalny 77" xfId="3287"/>
    <cellStyle name="Normalny 77 2" xfId="7091"/>
    <cellStyle name="Normalny 78" xfId="3288"/>
    <cellStyle name="Normalny 78 2" xfId="7092"/>
    <cellStyle name="Normalny 79" xfId="3289"/>
    <cellStyle name="Normalny 79 2" xfId="7093"/>
    <cellStyle name="Normalny 8" xfId="3290"/>
    <cellStyle name="Normalny 8 2" xfId="3291"/>
    <cellStyle name="Normalny 8 2 2" xfId="7095"/>
    <cellStyle name="Normalny 8 3" xfId="7094"/>
    <cellStyle name="Normalny 80" xfId="3292"/>
    <cellStyle name="Normalny 80 2" xfId="7096"/>
    <cellStyle name="Normalny 81" xfId="3293"/>
    <cellStyle name="Normalny 81 2" xfId="7097"/>
    <cellStyle name="Normalny 82" xfId="3294"/>
    <cellStyle name="Normalny 82 2" xfId="7098"/>
    <cellStyle name="Normalny 83" xfId="3295"/>
    <cellStyle name="Normalny 83 2" xfId="7099"/>
    <cellStyle name="Normalny 84" xfId="3296"/>
    <cellStyle name="Normalny 84 2" xfId="7100"/>
    <cellStyle name="Normalny 85" xfId="3297"/>
    <cellStyle name="Normalny 85 2" xfId="7101"/>
    <cellStyle name="Normalny 86" xfId="3298"/>
    <cellStyle name="Normalny 86 2" xfId="7102"/>
    <cellStyle name="Normalny 87" xfId="3299"/>
    <cellStyle name="Normalny 87 2" xfId="7103"/>
    <cellStyle name="Normalny 88" xfId="3300"/>
    <cellStyle name="Normalny 88 2" xfId="7104"/>
    <cellStyle name="Normalny 89" xfId="3301"/>
    <cellStyle name="Normalny 89 2" xfId="7105"/>
    <cellStyle name="Normalny 9" xfId="3302"/>
    <cellStyle name="Normalny 9 2" xfId="3303"/>
    <cellStyle name="Normalny 9 2 2" xfId="7107"/>
    <cellStyle name="Normalny 9 3" xfId="7106"/>
    <cellStyle name="Normalny 90" xfId="3304"/>
    <cellStyle name="Normalny 90 2" xfId="7108"/>
    <cellStyle name="Normalny 91" xfId="3305"/>
    <cellStyle name="Normalny 91 2" xfId="7109"/>
    <cellStyle name="Normalny 92" xfId="3306"/>
    <cellStyle name="Normalny 92 2" xfId="7110"/>
    <cellStyle name="Normalny 93" xfId="3307"/>
    <cellStyle name="Normalny 93 2" xfId="7111"/>
    <cellStyle name="Normalny 94" xfId="3308"/>
    <cellStyle name="Normalny 94 2" xfId="7112"/>
    <cellStyle name="Normalny 95" xfId="3309"/>
    <cellStyle name="Normalny 95 2" xfId="7113"/>
    <cellStyle name="Normalny 96" xfId="3310"/>
    <cellStyle name="Normalny 96 2" xfId="7114"/>
    <cellStyle name="Normalny 97" xfId="3311"/>
    <cellStyle name="Normalny 97 2" xfId="7115"/>
    <cellStyle name="Normalny 98" xfId="3312"/>
    <cellStyle name="Normalny 98 2" xfId="7116"/>
    <cellStyle name="Normalny 99" xfId="3313"/>
    <cellStyle name="Normalny 99 2" xfId="7117"/>
    <cellStyle name="Obliczenia" xfId="17" builtinId="22" customBuiltin="1"/>
    <cellStyle name="Obliczenia 2" xfId="7153"/>
    <cellStyle name="Procentowy" xfId="2" builtinId="5"/>
    <cellStyle name="Procentowy 10" xfId="7176"/>
    <cellStyle name="Procentowy 11" xfId="3314"/>
    <cellStyle name="Procentowy 2" xfId="3315"/>
    <cellStyle name="Procentowy 2 2" xfId="3576"/>
    <cellStyle name="Procentowy 2 2 2" xfId="3854"/>
    <cellStyle name="Procentowy 2 3" xfId="3584"/>
    <cellStyle name="Procentowy 2 4" xfId="3574"/>
    <cellStyle name="Procentowy 3" xfId="3583"/>
    <cellStyle name="Procentowy 4" xfId="3578"/>
    <cellStyle name="Procentowy 5" xfId="3855"/>
    <cellStyle name="Procentowy 6" xfId="7154"/>
    <cellStyle name="Procentowy 7" xfId="7163"/>
    <cellStyle name="Procentowy 8" xfId="7169"/>
    <cellStyle name="Procentowy 9" xfId="7172"/>
    <cellStyle name="Suma" xfId="22" builtinId="25" customBuiltin="1"/>
    <cellStyle name="Suma 2" xfId="7155"/>
    <cellStyle name="Tekst objaśnienia" xfId="21" builtinId="53" customBuiltin="1"/>
    <cellStyle name="Tekst objaśnienia 2" xfId="7156"/>
    <cellStyle name="Tekst ostrzeżenia" xfId="20" builtinId="11" customBuiltin="1"/>
    <cellStyle name="Tekst ostrzeżenia 2" xfId="7157"/>
    <cellStyle name="Tytuł" xfId="7" builtinId="15" customBuiltin="1"/>
    <cellStyle name="Tytuł 2" xfId="7158"/>
    <cellStyle name="Uwaga 10" xfId="3316"/>
    <cellStyle name="Uwaga 10 2" xfId="3317"/>
    <cellStyle name="Uwaga 10 2 2" xfId="3586"/>
    <cellStyle name="Uwaga 10 3" xfId="3585"/>
    <cellStyle name="Uwaga 100" xfId="3318"/>
    <cellStyle name="Uwaga 100 2" xfId="3587"/>
    <cellStyle name="Uwaga 101" xfId="3319"/>
    <cellStyle name="Uwaga 101 2" xfId="3588"/>
    <cellStyle name="Uwaga 102" xfId="3320"/>
    <cellStyle name="Uwaga 102 2" xfId="3589"/>
    <cellStyle name="Uwaga 103" xfId="3321"/>
    <cellStyle name="Uwaga 103 2" xfId="3590"/>
    <cellStyle name="Uwaga 104" xfId="3322"/>
    <cellStyle name="Uwaga 104 2" xfId="3591"/>
    <cellStyle name="Uwaga 105" xfId="3323"/>
    <cellStyle name="Uwaga 105 2" xfId="3592"/>
    <cellStyle name="Uwaga 106" xfId="3324"/>
    <cellStyle name="Uwaga 106 2" xfId="3593"/>
    <cellStyle name="Uwaga 107" xfId="3325"/>
    <cellStyle name="Uwaga 107 2" xfId="3594"/>
    <cellStyle name="Uwaga 108" xfId="3326"/>
    <cellStyle name="Uwaga 108 2" xfId="3595"/>
    <cellStyle name="Uwaga 109" xfId="3327"/>
    <cellStyle name="Uwaga 109 2" xfId="3596"/>
    <cellStyle name="Uwaga 11" xfId="3328"/>
    <cellStyle name="Uwaga 11 2" xfId="3329"/>
    <cellStyle name="Uwaga 11 2 2" xfId="3598"/>
    <cellStyle name="Uwaga 11 3" xfId="3597"/>
    <cellStyle name="Uwaga 110" xfId="3330"/>
    <cellStyle name="Uwaga 110 2" xfId="3599"/>
    <cellStyle name="Uwaga 111" xfId="3331"/>
    <cellStyle name="Uwaga 111 2" xfId="3600"/>
    <cellStyle name="Uwaga 112" xfId="3332"/>
    <cellStyle name="Uwaga 112 2" xfId="3601"/>
    <cellStyle name="Uwaga 113" xfId="3333"/>
    <cellStyle name="Uwaga 113 2" xfId="3602"/>
    <cellStyle name="Uwaga 114" xfId="3334"/>
    <cellStyle name="Uwaga 114 2" xfId="3603"/>
    <cellStyle name="Uwaga 115" xfId="3335"/>
    <cellStyle name="Uwaga 115 2" xfId="3604"/>
    <cellStyle name="Uwaga 116" xfId="3336"/>
    <cellStyle name="Uwaga 116 2" xfId="3605"/>
    <cellStyle name="Uwaga 117" xfId="3337"/>
    <cellStyle name="Uwaga 117 2" xfId="3606"/>
    <cellStyle name="Uwaga 118" xfId="3338"/>
    <cellStyle name="Uwaga 118 2" xfId="3607"/>
    <cellStyle name="Uwaga 119" xfId="3339"/>
    <cellStyle name="Uwaga 119 2" xfId="3608"/>
    <cellStyle name="Uwaga 12" xfId="3340"/>
    <cellStyle name="Uwaga 12 2" xfId="3341"/>
    <cellStyle name="Uwaga 12 2 2" xfId="3610"/>
    <cellStyle name="Uwaga 12 3" xfId="3609"/>
    <cellStyle name="Uwaga 120" xfId="3342"/>
    <cellStyle name="Uwaga 120 2" xfId="3611"/>
    <cellStyle name="Uwaga 121" xfId="3343"/>
    <cellStyle name="Uwaga 121 2" xfId="3612"/>
    <cellStyle name="Uwaga 122" xfId="3344"/>
    <cellStyle name="Uwaga 122 2" xfId="3613"/>
    <cellStyle name="Uwaga 123" xfId="3345"/>
    <cellStyle name="Uwaga 123 2" xfId="3614"/>
    <cellStyle name="Uwaga 124" xfId="3346"/>
    <cellStyle name="Uwaga 124 2" xfId="3615"/>
    <cellStyle name="Uwaga 125" xfId="3347"/>
    <cellStyle name="Uwaga 125 2" xfId="3616"/>
    <cellStyle name="Uwaga 126" xfId="3348"/>
    <cellStyle name="Uwaga 126 2" xfId="3617"/>
    <cellStyle name="Uwaga 127" xfId="3349"/>
    <cellStyle name="Uwaga 127 2" xfId="3618"/>
    <cellStyle name="Uwaga 128" xfId="3350"/>
    <cellStyle name="Uwaga 128 2" xfId="3619"/>
    <cellStyle name="Uwaga 129" xfId="3351"/>
    <cellStyle name="Uwaga 129 2" xfId="3620"/>
    <cellStyle name="Uwaga 13" xfId="3352"/>
    <cellStyle name="Uwaga 13 2" xfId="3353"/>
    <cellStyle name="Uwaga 13 2 2" xfId="3622"/>
    <cellStyle name="Uwaga 13 3" xfId="3621"/>
    <cellStyle name="Uwaga 130" xfId="3354"/>
    <cellStyle name="Uwaga 130 2" xfId="3623"/>
    <cellStyle name="Uwaga 131" xfId="3355"/>
    <cellStyle name="Uwaga 131 2" xfId="3624"/>
    <cellStyle name="Uwaga 132" xfId="3356"/>
    <cellStyle name="Uwaga 132 2" xfId="3625"/>
    <cellStyle name="Uwaga 133" xfId="3357"/>
    <cellStyle name="Uwaga 133 2" xfId="3626"/>
    <cellStyle name="Uwaga 134" xfId="3358"/>
    <cellStyle name="Uwaga 134 2" xfId="3627"/>
    <cellStyle name="Uwaga 135" xfId="3359"/>
    <cellStyle name="Uwaga 135 2" xfId="3628"/>
    <cellStyle name="Uwaga 136" xfId="3360"/>
    <cellStyle name="Uwaga 136 2" xfId="3629"/>
    <cellStyle name="Uwaga 137" xfId="3361"/>
    <cellStyle name="Uwaga 137 2" xfId="3630"/>
    <cellStyle name="Uwaga 138" xfId="3362"/>
    <cellStyle name="Uwaga 138 2" xfId="3631"/>
    <cellStyle name="Uwaga 139" xfId="3363"/>
    <cellStyle name="Uwaga 139 2" xfId="3632"/>
    <cellStyle name="Uwaga 14" xfId="3364"/>
    <cellStyle name="Uwaga 14 2" xfId="3365"/>
    <cellStyle name="Uwaga 14 2 2" xfId="3634"/>
    <cellStyle name="Uwaga 14 3" xfId="3633"/>
    <cellStyle name="Uwaga 140" xfId="3366"/>
    <cellStyle name="Uwaga 140 2" xfId="3635"/>
    <cellStyle name="Uwaga 141" xfId="3367"/>
    <cellStyle name="Uwaga 141 2" xfId="3636"/>
    <cellStyle name="Uwaga 142" xfId="3368"/>
    <cellStyle name="Uwaga 142 2" xfId="3637"/>
    <cellStyle name="Uwaga 143" xfId="3369"/>
    <cellStyle name="Uwaga 143 2" xfId="3638"/>
    <cellStyle name="Uwaga 144" xfId="3370"/>
    <cellStyle name="Uwaga 144 2" xfId="3639"/>
    <cellStyle name="Uwaga 145" xfId="3371"/>
    <cellStyle name="Uwaga 145 2" xfId="3640"/>
    <cellStyle name="Uwaga 146" xfId="3372"/>
    <cellStyle name="Uwaga 146 2" xfId="3641"/>
    <cellStyle name="Uwaga 147" xfId="3373"/>
    <cellStyle name="Uwaga 147 2" xfId="3642"/>
    <cellStyle name="Uwaga 148" xfId="3374"/>
    <cellStyle name="Uwaga 148 2" xfId="3643"/>
    <cellStyle name="Uwaga 149" xfId="3375"/>
    <cellStyle name="Uwaga 149 2" xfId="3644"/>
    <cellStyle name="Uwaga 15" xfId="3376"/>
    <cellStyle name="Uwaga 15 2" xfId="3377"/>
    <cellStyle name="Uwaga 15 2 2" xfId="3646"/>
    <cellStyle name="Uwaga 15 3" xfId="3645"/>
    <cellStyle name="Uwaga 150" xfId="3378"/>
    <cellStyle name="Uwaga 150 2" xfId="3647"/>
    <cellStyle name="Uwaga 151" xfId="3379"/>
    <cellStyle name="Uwaga 151 2" xfId="3648"/>
    <cellStyle name="Uwaga 152" xfId="3380"/>
    <cellStyle name="Uwaga 152 2" xfId="3649"/>
    <cellStyle name="Uwaga 153" xfId="3381"/>
    <cellStyle name="Uwaga 153 2" xfId="3650"/>
    <cellStyle name="Uwaga 154" xfId="3382"/>
    <cellStyle name="Uwaga 154 2" xfId="3651"/>
    <cellStyle name="Uwaga 155" xfId="3383"/>
    <cellStyle name="Uwaga 155 2" xfId="3652"/>
    <cellStyle name="Uwaga 156" xfId="3384"/>
    <cellStyle name="Uwaga 156 2" xfId="3653"/>
    <cellStyle name="Uwaga 157" xfId="3385"/>
    <cellStyle name="Uwaga 157 2" xfId="3654"/>
    <cellStyle name="Uwaga 158" xfId="3386"/>
    <cellStyle name="Uwaga 158 2" xfId="3655"/>
    <cellStyle name="Uwaga 159" xfId="3387"/>
    <cellStyle name="Uwaga 159 2" xfId="3656"/>
    <cellStyle name="Uwaga 16" xfId="3388"/>
    <cellStyle name="Uwaga 16 2" xfId="3389"/>
    <cellStyle name="Uwaga 16 2 2" xfId="3658"/>
    <cellStyle name="Uwaga 16 3" xfId="3657"/>
    <cellStyle name="Uwaga 160" xfId="3390"/>
    <cellStyle name="Uwaga 160 2" xfId="3659"/>
    <cellStyle name="Uwaga 161" xfId="3391"/>
    <cellStyle name="Uwaga 161 2" xfId="3660"/>
    <cellStyle name="Uwaga 162" xfId="3392"/>
    <cellStyle name="Uwaga 162 2" xfId="3661"/>
    <cellStyle name="Uwaga 163" xfId="3393"/>
    <cellStyle name="Uwaga 163 2" xfId="3662"/>
    <cellStyle name="Uwaga 164" xfId="3394"/>
    <cellStyle name="Uwaga 164 2" xfId="3663"/>
    <cellStyle name="Uwaga 165" xfId="3395"/>
    <cellStyle name="Uwaga 165 2" xfId="3664"/>
    <cellStyle name="Uwaga 166" xfId="3396"/>
    <cellStyle name="Uwaga 166 2" xfId="3665"/>
    <cellStyle name="Uwaga 167" xfId="3397"/>
    <cellStyle name="Uwaga 167 2" xfId="3666"/>
    <cellStyle name="Uwaga 168" xfId="3398"/>
    <cellStyle name="Uwaga 168 2" xfId="3667"/>
    <cellStyle name="Uwaga 169" xfId="3399"/>
    <cellStyle name="Uwaga 169 2" xfId="3668"/>
    <cellStyle name="Uwaga 17" xfId="3400"/>
    <cellStyle name="Uwaga 17 2" xfId="3401"/>
    <cellStyle name="Uwaga 17 2 2" xfId="3670"/>
    <cellStyle name="Uwaga 17 3" xfId="3669"/>
    <cellStyle name="Uwaga 170" xfId="3402"/>
    <cellStyle name="Uwaga 170 2" xfId="3671"/>
    <cellStyle name="Uwaga 171" xfId="3403"/>
    <cellStyle name="Uwaga 171 2" xfId="3672"/>
    <cellStyle name="Uwaga 172" xfId="3404"/>
    <cellStyle name="Uwaga 172 2" xfId="3673"/>
    <cellStyle name="Uwaga 173" xfId="3405"/>
    <cellStyle name="Uwaga 173 2" xfId="3674"/>
    <cellStyle name="Uwaga 174" xfId="3406"/>
    <cellStyle name="Uwaga 174 2" xfId="3675"/>
    <cellStyle name="Uwaga 175" xfId="3407"/>
    <cellStyle name="Uwaga 175 2" xfId="3676"/>
    <cellStyle name="Uwaga 176" xfId="3408"/>
    <cellStyle name="Uwaga 176 2" xfId="3677"/>
    <cellStyle name="Uwaga 177" xfId="3409"/>
    <cellStyle name="Uwaga 177 2" xfId="3678"/>
    <cellStyle name="Uwaga 178" xfId="3410"/>
    <cellStyle name="Uwaga 178 2" xfId="3679"/>
    <cellStyle name="Uwaga 179" xfId="3411"/>
    <cellStyle name="Uwaga 179 2" xfId="3680"/>
    <cellStyle name="Uwaga 18" xfId="3412"/>
    <cellStyle name="Uwaga 18 2" xfId="3413"/>
    <cellStyle name="Uwaga 18 2 2" xfId="3682"/>
    <cellStyle name="Uwaga 18 3" xfId="3681"/>
    <cellStyle name="Uwaga 180" xfId="3414"/>
    <cellStyle name="Uwaga 180 2" xfId="3683"/>
    <cellStyle name="Uwaga 181" xfId="3415"/>
    <cellStyle name="Uwaga 181 2" xfId="3684"/>
    <cellStyle name="Uwaga 182" xfId="3416"/>
    <cellStyle name="Uwaga 182 2" xfId="3685"/>
    <cellStyle name="Uwaga 183" xfId="3417"/>
    <cellStyle name="Uwaga 183 2" xfId="3686"/>
    <cellStyle name="Uwaga 184" xfId="3418"/>
    <cellStyle name="Uwaga 184 2" xfId="3687"/>
    <cellStyle name="Uwaga 185" xfId="3419"/>
    <cellStyle name="Uwaga 185 2" xfId="3688"/>
    <cellStyle name="Uwaga 186" xfId="3420"/>
    <cellStyle name="Uwaga 186 2" xfId="3689"/>
    <cellStyle name="Uwaga 187" xfId="3421"/>
    <cellStyle name="Uwaga 187 2" xfId="3690"/>
    <cellStyle name="Uwaga 188" xfId="3422"/>
    <cellStyle name="Uwaga 188 2" xfId="3691"/>
    <cellStyle name="Uwaga 189" xfId="3423"/>
    <cellStyle name="Uwaga 189 2" xfId="3692"/>
    <cellStyle name="Uwaga 19" xfId="3424"/>
    <cellStyle name="Uwaga 19 2" xfId="3425"/>
    <cellStyle name="Uwaga 19 2 2" xfId="3694"/>
    <cellStyle name="Uwaga 19 3" xfId="3693"/>
    <cellStyle name="Uwaga 190" xfId="3426"/>
    <cellStyle name="Uwaga 190 2" xfId="3695"/>
    <cellStyle name="Uwaga 191" xfId="3427"/>
    <cellStyle name="Uwaga 191 2" xfId="3696"/>
    <cellStyle name="Uwaga 192" xfId="3428"/>
    <cellStyle name="Uwaga 192 2" xfId="3697"/>
    <cellStyle name="Uwaga 193" xfId="3429"/>
    <cellStyle name="Uwaga 193 2" xfId="3698"/>
    <cellStyle name="Uwaga 194" xfId="3430"/>
    <cellStyle name="Uwaga 194 2" xfId="3699"/>
    <cellStyle name="Uwaga 195" xfId="3431"/>
    <cellStyle name="Uwaga 195 2" xfId="3700"/>
    <cellStyle name="Uwaga 196" xfId="3569"/>
    <cellStyle name="Uwaga 197" xfId="3838"/>
    <cellStyle name="Uwaga 198" xfId="7159"/>
    <cellStyle name="Uwaga 199" xfId="7170"/>
    <cellStyle name="Uwaga 2" xfId="3432"/>
    <cellStyle name="Uwaga 2 2" xfId="3433"/>
    <cellStyle name="Uwaga 2 2 2" xfId="3702"/>
    <cellStyle name="Uwaga 2 3" xfId="3701"/>
    <cellStyle name="Uwaga 20" xfId="3434"/>
    <cellStyle name="Uwaga 20 2" xfId="3435"/>
    <cellStyle name="Uwaga 20 2 2" xfId="3704"/>
    <cellStyle name="Uwaga 20 3" xfId="3703"/>
    <cellStyle name="Uwaga 200" xfId="7173"/>
    <cellStyle name="Uwaga 21" xfId="3436"/>
    <cellStyle name="Uwaga 21 2" xfId="3437"/>
    <cellStyle name="Uwaga 21 2 2" xfId="3706"/>
    <cellStyle name="Uwaga 21 3" xfId="3705"/>
    <cellStyle name="Uwaga 22" xfId="3438"/>
    <cellStyle name="Uwaga 22 2" xfId="3439"/>
    <cellStyle name="Uwaga 22 2 2" xfId="3708"/>
    <cellStyle name="Uwaga 22 3" xfId="3707"/>
    <cellStyle name="Uwaga 23" xfId="3440"/>
    <cellStyle name="Uwaga 23 2" xfId="3441"/>
    <cellStyle name="Uwaga 23 2 2" xfId="3710"/>
    <cellStyle name="Uwaga 23 3" xfId="3709"/>
    <cellStyle name="Uwaga 24" xfId="3442"/>
    <cellStyle name="Uwaga 24 2" xfId="3443"/>
    <cellStyle name="Uwaga 24 2 2" xfId="3712"/>
    <cellStyle name="Uwaga 24 3" xfId="3711"/>
    <cellStyle name="Uwaga 25" xfId="3444"/>
    <cellStyle name="Uwaga 25 2" xfId="3445"/>
    <cellStyle name="Uwaga 25 2 2" xfId="3714"/>
    <cellStyle name="Uwaga 25 3" xfId="3713"/>
    <cellStyle name="Uwaga 26" xfId="3446"/>
    <cellStyle name="Uwaga 26 2" xfId="3447"/>
    <cellStyle name="Uwaga 26 2 2" xfId="3716"/>
    <cellStyle name="Uwaga 26 3" xfId="3715"/>
    <cellStyle name="Uwaga 27" xfId="3448"/>
    <cellStyle name="Uwaga 27 2" xfId="3449"/>
    <cellStyle name="Uwaga 27 2 2" xfId="3718"/>
    <cellStyle name="Uwaga 27 3" xfId="3717"/>
    <cellStyle name="Uwaga 28" xfId="3450"/>
    <cellStyle name="Uwaga 28 2" xfId="3451"/>
    <cellStyle name="Uwaga 28 2 2" xfId="3720"/>
    <cellStyle name="Uwaga 28 3" xfId="3719"/>
    <cellStyle name="Uwaga 29" xfId="3452"/>
    <cellStyle name="Uwaga 29 2" xfId="3453"/>
    <cellStyle name="Uwaga 29 2 2" xfId="3722"/>
    <cellStyle name="Uwaga 29 3" xfId="3721"/>
    <cellStyle name="Uwaga 3" xfId="3454"/>
    <cellStyle name="Uwaga 3 2" xfId="3455"/>
    <cellStyle name="Uwaga 3 2 2" xfId="3724"/>
    <cellStyle name="Uwaga 3 3" xfId="3723"/>
    <cellStyle name="Uwaga 30" xfId="3456"/>
    <cellStyle name="Uwaga 30 2" xfId="3457"/>
    <cellStyle name="Uwaga 30 2 2" xfId="3726"/>
    <cellStyle name="Uwaga 30 3" xfId="3725"/>
    <cellStyle name="Uwaga 31" xfId="3458"/>
    <cellStyle name="Uwaga 31 2" xfId="3459"/>
    <cellStyle name="Uwaga 31 2 2" xfId="3728"/>
    <cellStyle name="Uwaga 31 3" xfId="3727"/>
    <cellStyle name="Uwaga 32" xfId="3460"/>
    <cellStyle name="Uwaga 32 2" xfId="3461"/>
    <cellStyle name="Uwaga 32 2 2" xfId="3730"/>
    <cellStyle name="Uwaga 32 3" xfId="3729"/>
    <cellStyle name="Uwaga 33" xfId="3462"/>
    <cellStyle name="Uwaga 33 2" xfId="3463"/>
    <cellStyle name="Uwaga 33 2 2" xfId="3732"/>
    <cellStyle name="Uwaga 33 3" xfId="3731"/>
    <cellStyle name="Uwaga 34" xfId="3464"/>
    <cellStyle name="Uwaga 34 2" xfId="3465"/>
    <cellStyle name="Uwaga 34 2 2" xfId="3734"/>
    <cellStyle name="Uwaga 34 3" xfId="3733"/>
    <cellStyle name="Uwaga 35" xfId="3466"/>
    <cellStyle name="Uwaga 35 2" xfId="3467"/>
    <cellStyle name="Uwaga 35 2 2" xfId="3736"/>
    <cellStyle name="Uwaga 35 3" xfId="3735"/>
    <cellStyle name="Uwaga 36" xfId="3468"/>
    <cellStyle name="Uwaga 36 2" xfId="3469"/>
    <cellStyle name="Uwaga 36 2 2" xfId="3738"/>
    <cellStyle name="Uwaga 36 3" xfId="3737"/>
    <cellStyle name="Uwaga 37" xfId="3470"/>
    <cellStyle name="Uwaga 37 2" xfId="3471"/>
    <cellStyle name="Uwaga 37 2 2" xfId="3740"/>
    <cellStyle name="Uwaga 37 3" xfId="3739"/>
    <cellStyle name="Uwaga 38" xfId="3472"/>
    <cellStyle name="Uwaga 38 2" xfId="3473"/>
    <cellStyle name="Uwaga 38 2 2" xfId="3742"/>
    <cellStyle name="Uwaga 38 3" xfId="3741"/>
    <cellStyle name="Uwaga 39" xfId="3474"/>
    <cellStyle name="Uwaga 39 2" xfId="3475"/>
    <cellStyle name="Uwaga 39 2 2" xfId="3744"/>
    <cellStyle name="Uwaga 39 3" xfId="3743"/>
    <cellStyle name="Uwaga 4" xfId="3476"/>
    <cellStyle name="Uwaga 4 2" xfId="3477"/>
    <cellStyle name="Uwaga 4 2 2" xfId="3746"/>
    <cellStyle name="Uwaga 4 3" xfId="3745"/>
    <cellStyle name="Uwaga 40" xfId="3478"/>
    <cellStyle name="Uwaga 40 2" xfId="3479"/>
    <cellStyle name="Uwaga 40 2 2" xfId="3748"/>
    <cellStyle name="Uwaga 40 3" xfId="3747"/>
    <cellStyle name="Uwaga 41" xfId="3480"/>
    <cellStyle name="Uwaga 41 2" xfId="3481"/>
    <cellStyle name="Uwaga 41 2 2" xfId="3750"/>
    <cellStyle name="Uwaga 41 3" xfId="3749"/>
    <cellStyle name="Uwaga 42" xfId="3482"/>
    <cellStyle name="Uwaga 42 2" xfId="3483"/>
    <cellStyle name="Uwaga 42 2 2" xfId="3752"/>
    <cellStyle name="Uwaga 42 3" xfId="3751"/>
    <cellStyle name="Uwaga 43" xfId="3484"/>
    <cellStyle name="Uwaga 43 2" xfId="3485"/>
    <cellStyle name="Uwaga 43 2 2" xfId="3754"/>
    <cellStyle name="Uwaga 43 3" xfId="3753"/>
    <cellStyle name="Uwaga 44" xfId="3486"/>
    <cellStyle name="Uwaga 44 2" xfId="3487"/>
    <cellStyle name="Uwaga 44 2 2" xfId="3756"/>
    <cellStyle name="Uwaga 44 3" xfId="3755"/>
    <cellStyle name="Uwaga 45" xfId="3488"/>
    <cellStyle name="Uwaga 45 2" xfId="3489"/>
    <cellStyle name="Uwaga 45 2 2" xfId="3758"/>
    <cellStyle name="Uwaga 45 3" xfId="3757"/>
    <cellStyle name="Uwaga 46" xfId="3490"/>
    <cellStyle name="Uwaga 46 2" xfId="3491"/>
    <cellStyle name="Uwaga 46 2 2" xfId="3760"/>
    <cellStyle name="Uwaga 46 3" xfId="3759"/>
    <cellStyle name="Uwaga 47" xfId="3492"/>
    <cellStyle name="Uwaga 47 2" xfId="3493"/>
    <cellStyle name="Uwaga 47 2 2" xfId="3762"/>
    <cellStyle name="Uwaga 47 3" xfId="3761"/>
    <cellStyle name="Uwaga 48" xfId="3494"/>
    <cellStyle name="Uwaga 48 2" xfId="3495"/>
    <cellStyle name="Uwaga 48 2 2" xfId="3764"/>
    <cellStyle name="Uwaga 48 3" xfId="3763"/>
    <cellStyle name="Uwaga 49" xfId="3496"/>
    <cellStyle name="Uwaga 49 2" xfId="3497"/>
    <cellStyle name="Uwaga 49 2 2" xfId="3766"/>
    <cellStyle name="Uwaga 49 3" xfId="3765"/>
    <cellStyle name="Uwaga 5" xfId="3498"/>
    <cellStyle name="Uwaga 5 2" xfId="3499"/>
    <cellStyle name="Uwaga 5 2 2" xfId="3768"/>
    <cellStyle name="Uwaga 5 3" xfId="3767"/>
    <cellStyle name="Uwaga 50" xfId="3500"/>
    <cellStyle name="Uwaga 50 2" xfId="3501"/>
    <cellStyle name="Uwaga 50 2 2" xfId="3770"/>
    <cellStyle name="Uwaga 50 3" xfId="3769"/>
    <cellStyle name="Uwaga 51" xfId="3502"/>
    <cellStyle name="Uwaga 51 2" xfId="3503"/>
    <cellStyle name="Uwaga 51 2 2" xfId="3772"/>
    <cellStyle name="Uwaga 51 3" xfId="3771"/>
    <cellStyle name="Uwaga 52" xfId="3504"/>
    <cellStyle name="Uwaga 52 2" xfId="3505"/>
    <cellStyle name="Uwaga 52 2 2" xfId="3774"/>
    <cellStyle name="Uwaga 52 3" xfId="3773"/>
    <cellStyle name="Uwaga 53" xfId="3506"/>
    <cellStyle name="Uwaga 53 2" xfId="3507"/>
    <cellStyle name="Uwaga 53 2 2" xfId="3776"/>
    <cellStyle name="Uwaga 53 3" xfId="3775"/>
    <cellStyle name="Uwaga 54" xfId="3508"/>
    <cellStyle name="Uwaga 54 2" xfId="3509"/>
    <cellStyle name="Uwaga 54 2 2" xfId="3778"/>
    <cellStyle name="Uwaga 54 3" xfId="3777"/>
    <cellStyle name="Uwaga 55" xfId="3510"/>
    <cellStyle name="Uwaga 55 2" xfId="3511"/>
    <cellStyle name="Uwaga 55 2 2" xfId="3780"/>
    <cellStyle name="Uwaga 55 3" xfId="3779"/>
    <cellStyle name="Uwaga 56" xfId="3512"/>
    <cellStyle name="Uwaga 56 2" xfId="3513"/>
    <cellStyle name="Uwaga 56 2 2" xfId="3782"/>
    <cellStyle name="Uwaga 56 3" xfId="3781"/>
    <cellStyle name="Uwaga 57" xfId="3514"/>
    <cellStyle name="Uwaga 57 2" xfId="3515"/>
    <cellStyle name="Uwaga 57 2 2" xfId="3784"/>
    <cellStyle name="Uwaga 57 3" xfId="3783"/>
    <cellStyle name="Uwaga 58" xfId="3516"/>
    <cellStyle name="Uwaga 58 2" xfId="3517"/>
    <cellStyle name="Uwaga 58 2 2" xfId="3786"/>
    <cellStyle name="Uwaga 58 3" xfId="3785"/>
    <cellStyle name="Uwaga 59" xfId="3518"/>
    <cellStyle name="Uwaga 59 2" xfId="3519"/>
    <cellStyle name="Uwaga 59 2 2" xfId="3788"/>
    <cellStyle name="Uwaga 59 3" xfId="3787"/>
    <cellStyle name="Uwaga 6" xfId="3520"/>
    <cellStyle name="Uwaga 6 2" xfId="3521"/>
    <cellStyle name="Uwaga 6 2 2" xfId="3790"/>
    <cellStyle name="Uwaga 6 3" xfId="3789"/>
    <cellStyle name="Uwaga 60" xfId="3522"/>
    <cellStyle name="Uwaga 60 2" xfId="3523"/>
    <cellStyle name="Uwaga 60 2 2" xfId="3792"/>
    <cellStyle name="Uwaga 60 3" xfId="3791"/>
    <cellStyle name="Uwaga 61" xfId="3524"/>
    <cellStyle name="Uwaga 61 2" xfId="3793"/>
    <cellStyle name="Uwaga 62" xfId="3525"/>
    <cellStyle name="Uwaga 62 2" xfId="3794"/>
    <cellStyle name="Uwaga 63" xfId="3526"/>
    <cellStyle name="Uwaga 63 2" xfId="3795"/>
    <cellStyle name="Uwaga 64" xfId="3527"/>
    <cellStyle name="Uwaga 64 2" xfId="3796"/>
    <cellStyle name="Uwaga 65" xfId="3528"/>
    <cellStyle name="Uwaga 65 2" xfId="3797"/>
    <cellStyle name="Uwaga 66" xfId="3529"/>
    <cellStyle name="Uwaga 66 2" xfId="3798"/>
    <cellStyle name="Uwaga 67" xfId="3530"/>
    <cellStyle name="Uwaga 67 2" xfId="3799"/>
    <cellStyle name="Uwaga 68" xfId="3531"/>
    <cellStyle name="Uwaga 68 2" xfId="3800"/>
    <cellStyle name="Uwaga 69" xfId="3532"/>
    <cellStyle name="Uwaga 69 2" xfId="3801"/>
    <cellStyle name="Uwaga 7" xfId="3533"/>
    <cellStyle name="Uwaga 7 2" xfId="3534"/>
    <cellStyle name="Uwaga 7 2 2" xfId="3803"/>
    <cellStyle name="Uwaga 7 3" xfId="3802"/>
    <cellStyle name="Uwaga 70" xfId="3535"/>
    <cellStyle name="Uwaga 70 2" xfId="3804"/>
    <cellStyle name="Uwaga 71" xfId="3536"/>
    <cellStyle name="Uwaga 71 2" xfId="3805"/>
    <cellStyle name="Uwaga 72" xfId="3537"/>
    <cellStyle name="Uwaga 72 2" xfId="3806"/>
    <cellStyle name="Uwaga 73" xfId="3538"/>
    <cellStyle name="Uwaga 73 2" xfId="3807"/>
    <cellStyle name="Uwaga 74" xfId="3539"/>
    <cellStyle name="Uwaga 74 2" xfId="3808"/>
    <cellStyle name="Uwaga 75" xfId="3540"/>
    <cellStyle name="Uwaga 75 2" xfId="3809"/>
    <cellStyle name="Uwaga 76" xfId="3541"/>
    <cellStyle name="Uwaga 76 2" xfId="3810"/>
    <cellStyle name="Uwaga 77" xfId="3542"/>
    <cellStyle name="Uwaga 77 2" xfId="3811"/>
    <cellStyle name="Uwaga 78" xfId="3543"/>
    <cellStyle name="Uwaga 78 2" xfId="3812"/>
    <cellStyle name="Uwaga 79" xfId="3544"/>
    <cellStyle name="Uwaga 79 2" xfId="3813"/>
    <cellStyle name="Uwaga 8" xfId="3545"/>
    <cellStyle name="Uwaga 8 2" xfId="3546"/>
    <cellStyle name="Uwaga 8 2 2" xfId="3815"/>
    <cellStyle name="Uwaga 8 3" xfId="3814"/>
    <cellStyle name="Uwaga 80" xfId="3547"/>
    <cellStyle name="Uwaga 80 2" xfId="3816"/>
    <cellStyle name="Uwaga 81" xfId="3548"/>
    <cellStyle name="Uwaga 81 2" xfId="3817"/>
    <cellStyle name="Uwaga 82" xfId="3549"/>
    <cellStyle name="Uwaga 82 2" xfId="3818"/>
    <cellStyle name="Uwaga 83" xfId="3550"/>
    <cellStyle name="Uwaga 83 2" xfId="3819"/>
    <cellStyle name="Uwaga 84" xfId="3551"/>
    <cellStyle name="Uwaga 84 2" xfId="3820"/>
    <cellStyle name="Uwaga 85" xfId="3552"/>
    <cellStyle name="Uwaga 85 2" xfId="3821"/>
    <cellStyle name="Uwaga 86" xfId="3553"/>
    <cellStyle name="Uwaga 86 2" xfId="3822"/>
    <cellStyle name="Uwaga 87" xfId="3554"/>
    <cellStyle name="Uwaga 87 2" xfId="3823"/>
    <cellStyle name="Uwaga 88" xfId="3555"/>
    <cellStyle name="Uwaga 88 2" xfId="3824"/>
    <cellStyle name="Uwaga 89" xfId="3556"/>
    <cellStyle name="Uwaga 89 2" xfId="3825"/>
    <cellStyle name="Uwaga 9" xfId="3557"/>
    <cellStyle name="Uwaga 9 2" xfId="3558"/>
    <cellStyle name="Uwaga 9 2 2" xfId="3827"/>
    <cellStyle name="Uwaga 9 3" xfId="3826"/>
    <cellStyle name="Uwaga 90" xfId="3559"/>
    <cellStyle name="Uwaga 90 2" xfId="3828"/>
    <cellStyle name="Uwaga 91" xfId="3560"/>
    <cellStyle name="Uwaga 91 2" xfId="3829"/>
    <cellStyle name="Uwaga 92" xfId="3561"/>
    <cellStyle name="Uwaga 92 2" xfId="3830"/>
    <cellStyle name="Uwaga 93" xfId="3562"/>
    <cellStyle name="Uwaga 93 2" xfId="3831"/>
    <cellStyle name="Uwaga 94" xfId="3563"/>
    <cellStyle name="Uwaga 94 2" xfId="3832"/>
    <cellStyle name="Uwaga 95" xfId="3564"/>
    <cellStyle name="Uwaga 95 2" xfId="3833"/>
    <cellStyle name="Uwaga 96" xfId="3565"/>
    <cellStyle name="Uwaga 96 2" xfId="3834"/>
    <cellStyle name="Uwaga 97" xfId="3566"/>
    <cellStyle name="Uwaga 97 2" xfId="3835"/>
    <cellStyle name="Uwaga 98" xfId="3567"/>
    <cellStyle name="Uwaga 98 2" xfId="3836"/>
    <cellStyle name="Uwaga 99" xfId="3568"/>
    <cellStyle name="Uwaga 99 2" xfId="3837"/>
    <cellStyle name="Złe" xfId="13" builtinId="27" customBuiltin="1"/>
    <cellStyle name="Złe 2" xfId="716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92"/>
  <sheetViews>
    <sheetView topLeftCell="A636" workbookViewId="0">
      <selection activeCell="C676" sqref="C676"/>
    </sheetView>
  </sheetViews>
  <sheetFormatPr defaultRowHeight="14.4"/>
  <cols>
    <col min="1" max="1" width="20.88671875" customWidth="1"/>
    <col min="2" max="2" width="15.6640625" customWidth="1"/>
    <col min="3" max="3" width="16.88671875" customWidth="1"/>
    <col min="4" max="4" width="12.109375" customWidth="1"/>
  </cols>
  <sheetData>
    <row r="1" spans="1:5">
      <c r="A1" s="28" t="s">
        <v>0</v>
      </c>
      <c r="B1" s="28" t="s">
        <v>1</v>
      </c>
      <c r="C1" s="28" t="s">
        <v>2</v>
      </c>
      <c r="D1" s="28" t="s">
        <v>3</v>
      </c>
    </row>
    <row r="2" spans="1:5">
      <c r="A2" s="28" t="s">
        <v>167</v>
      </c>
      <c r="B2" s="28">
        <v>7822.13</v>
      </c>
      <c r="C2" s="28">
        <v>2397.4267</v>
      </c>
      <c r="D2" s="28">
        <v>30.6492</v>
      </c>
      <c r="E2" s="28" t="str">
        <f>IF(COUNTIF('2021 Opiekun'!A:A,A2)=1,"OK","brak w bazie")</f>
        <v>OK</v>
      </c>
    </row>
    <row r="3" spans="1:5">
      <c r="A3" s="28" t="s">
        <v>518</v>
      </c>
      <c r="B3" s="28">
        <v>2628.08</v>
      </c>
      <c r="C3" s="28">
        <v>1627.962</v>
      </c>
      <c r="D3" s="28">
        <v>61.944899999999997</v>
      </c>
      <c r="E3" s="28" t="str">
        <f>IF(COUNTIF('2021 Opiekun'!A:A,A3)=1,"OK","brak w bazie")</f>
        <v>OK</v>
      </c>
    </row>
    <row r="4" spans="1:5">
      <c r="A4" s="28" t="s">
        <v>636</v>
      </c>
      <c r="B4" s="28">
        <v>1630</v>
      </c>
      <c r="C4" s="28">
        <v>801.44</v>
      </c>
      <c r="D4" s="28">
        <v>49.167999999999999</v>
      </c>
      <c r="E4" s="28" t="str">
        <f>IF(COUNTIF('2021 Opiekun'!A:A,A4)=1,"OK","brak w bazie")</f>
        <v>OK</v>
      </c>
    </row>
    <row r="5" spans="1:5">
      <c r="A5" s="28" t="s">
        <v>585</v>
      </c>
      <c r="B5" s="28">
        <v>2926</v>
      </c>
      <c r="C5" s="28">
        <v>380.31400000000002</v>
      </c>
      <c r="D5" s="28">
        <v>12.9977</v>
      </c>
      <c r="E5" s="28" t="str">
        <f>IF(COUNTIF('2021 Opiekun'!A:A,A5)=1,"OK","brak w bazie")</f>
        <v>OK</v>
      </c>
    </row>
    <row r="6" spans="1:5">
      <c r="A6" s="28" t="s">
        <v>222</v>
      </c>
      <c r="B6" s="28">
        <v>897.68</v>
      </c>
      <c r="C6" s="28">
        <v>245.83099999999999</v>
      </c>
      <c r="D6" s="28">
        <v>27.385100000000001</v>
      </c>
      <c r="E6" s="28" t="str">
        <f>IF(COUNTIF('2021 Opiekun'!A:A,A6)=1,"OK","brak w bazie")</f>
        <v>OK</v>
      </c>
    </row>
    <row r="7" spans="1:5">
      <c r="A7" s="28" t="s">
        <v>745</v>
      </c>
      <c r="B7" s="28">
        <v>2867.4</v>
      </c>
      <c r="C7" s="28">
        <v>576.08000000000004</v>
      </c>
      <c r="D7" s="28">
        <v>20.090599999999998</v>
      </c>
      <c r="E7" s="28" t="str">
        <f>IF(COUNTIF('2021 Opiekun'!A:A,A7)=1,"OK","brak w bazie")</f>
        <v>OK</v>
      </c>
    </row>
    <row r="8" spans="1:5">
      <c r="A8" s="28" t="s">
        <v>264</v>
      </c>
      <c r="B8" s="28">
        <v>280869.69</v>
      </c>
      <c r="C8" s="28">
        <v>74219.708499999993</v>
      </c>
      <c r="D8" s="28">
        <v>26.424900000000001</v>
      </c>
      <c r="E8" s="28" t="str">
        <f>IF(COUNTIF('2021 Opiekun'!A:A,A8)=1,"OK","brak w bazie")</f>
        <v>OK</v>
      </c>
    </row>
    <row r="9" spans="1:5">
      <c r="A9" s="28" t="s">
        <v>302</v>
      </c>
      <c r="B9" s="29">
        <v>151649.04</v>
      </c>
      <c r="C9" s="29">
        <v>37368.848100000003</v>
      </c>
      <c r="D9" s="29">
        <v>24.6416</v>
      </c>
      <c r="E9" s="28" t="str">
        <f>IF(COUNTIF('2021 Opiekun'!A:A,A9)=1,"OK","brak w bazie")</f>
        <v>OK</v>
      </c>
    </row>
    <row r="10" spans="1:5">
      <c r="A10" s="28" t="s">
        <v>311</v>
      </c>
      <c r="B10" s="28">
        <v>53819.81</v>
      </c>
      <c r="C10" s="28">
        <v>24985.34</v>
      </c>
      <c r="D10" s="28">
        <v>46.423999999999999</v>
      </c>
      <c r="E10" s="28" t="str">
        <f>IF(COUNTIF('2021 Opiekun'!A:A,A10)=1,"OK","brak w bazie")</f>
        <v>OK</v>
      </c>
    </row>
    <row r="11" spans="1:5">
      <c r="A11" s="28" t="s">
        <v>342</v>
      </c>
      <c r="B11" s="28">
        <v>33443.339999999997</v>
      </c>
      <c r="C11" s="28">
        <v>10731.441000000001</v>
      </c>
      <c r="D11" s="28">
        <v>32.0884</v>
      </c>
      <c r="E11" s="28" t="str">
        <f>IF(COUNTIF('2021 Opiekun'!A:A,A11)=1,"OK","brak w bazie")</f>
        <v>OK</v>
      </c>
    </row>
    <row r="12" spans="1:5">
      <c r="A12" s="28" t="s">
        <v>109</v>
      </c>
      <c r="B12" s="28">
        <v>18524.11</v>
      </c>
      <c r="C12" s="28">
        <v>8670.3955000000005</v>
      </c>
      <c r="D12" s="28">
        <v>46.805999999999997</v>
      </c>
      <c r="E12" s="28" t="str">
        <f>IF(COUNTIF('2021 Opiekun'!A:A,A12)=1,"OK","brak w bazie")</f>
        <v>OK</v>
      </c>
    </row>
    <row r="13" spans="1:5">
      <c r="A13" s="28" t="s">
        <v>320</v>
      </c>
      <c r="B13" s="28">
        <v>18070.240000000002</v>
      </c>
      <c r="C13" s="28">
        <v>7780.2170999999998</v>
      </c>
      <c r="D13" s="28">
        <v>43.055399999999999</v>
      </c>
      <c r="E13" s="28" t="str">
        <f>IF(COUNTIF('2021 Opiekun'!A:A,A13)=1,"OK","brak w bazie")</f>
        <v>OK</v>
      </c>
    </row>
    <row r="14" spans="1:5">
      <c r="A14" s="28" t="s">
        <v>322</v>
      </c>
      <c r="B14" s="28">
        <v>14125.39</v>
      </c>
      <c r="C14" s="28">
        <v>6871.4</v>
      </c>
      <c r="D14" s="28">
        <v>48.645699999999998</v>
      </c>
      <c r="E14" s="28" t="str">
        <f>IF(COUNTIF('2021 Opiekun'!A:A,A14)=1,"OK","brak w bazie")</f>
        <v>OK</v>
      </c>
    </row>
    <row r="15" spans="1:5">
      <c r="A15" s="28" t="s">
        <v>375</v>
      </c>
      <c r="B15" s="28">
        <v>29354.89</v>
      </c>
      <c r="C15" s="28">
        <v>5783.93</v>
      </c>
      <c r="D15" s="28">
        <v>19.703399999999998</v>
      </c>
      <c r="E15" s="28" t="str">
        <f>IF(COUNTIF('2021 Opiekun'!A:A,A15)=1,"OK","brak w bazie")</f>
        <v>OK</v>
      </c>
    </row>
    <row r="16" spans="1:5">
      <c r="A16" s="28" t="s">
        <v>351</v>
      </c>
      <c r="B16" s="28">
        <v>15560.95</v>
      </c>
      <c r="C16" s="28">
        <v>5406.9224999999997</v>
      </c>
      <c r="D16" s="28">
        <v>34.746699999999997</v>
      </c>
      <c r="E16" s="28" t="str">
        <f>IF(COUNTIF('2021 Opiekun'!A:A,A16)=1,"OK","brak w bazie")</f>
        <v>OK</v>
      </c>
    </row>
    <row r="17" spans="1:5">
      <c r="A17" s="28" t="s">
        <v>352</v>
      </c>
      <c r="B17" s="28">
        <v>25860.49</v>
      </c>
      <c r="C17" s="28">
        <v>4324.9115000000002</v>
      </c>
      <c r="D17" s="28">
        <v>16.724</v>
      </c>
      <c r="E17" s="28" t="str">
        <f>IF(COUNTIF('2021 Opiekun'!A:A,A17)=1,"OK","brak w bazie")</f>
        <v>OK</v>
      </c>
    </row>
    <row r="18" spans="1:5">
      <c r="A18" s="28" t="s">
        <v>165</v>
      </c>
      <c r="B18" s="28">
        <v>7057.26</v>
      </c>
      <c r="C18" s="28">
        <v>4243.9350000000004</v>
      </c>
      <c r="D18" s="28">
        <v>60.1357</v>
      </c>
      <c r="E18" s="28" t="str">
        <f>IF(COUNTIF('2021 Opiekun'!A:A,A18)=1,"OK","brak w bazie")</f>
        <v>OK</v>
      </c>
    </row>
    <row r="19" spans="1:5">
      <c r="A19" s="28" t="s">
        <v>328</v>
      </c>
      <c r="B19" s="28">
        <v>6892.68</v>
      </c>
      <c r="C19" s="28">
        <v>4012.2739999999999</v>
      </c>
      <c r="D19" s="28">
        <v>58.210599999999999</v>
      </c>
      <c r="E19" s="28" t="str">
        <f>IF(COUNTIF('2021 Opiekun'!A:A,A19)=1,"OK","brak w bazie")</f>
        <v>OK</v>
      </c>
    </row>
    <row r="20" spans="1:5">
      <c r="A20" s="28" t="s">
        <v>348</v>
      </c>
      <c r="B20" s="28">
        <v>10148</v>
      </c>
      <c r="C20" s="28">
        <v>3565.8042</v>
      </c>
      <c r="D20" s="28">
        <v>35.137900000000002</v>
      </c>
      <c r="E20" s="28" t="str">
        <f>IF(COUNTIF('2021 Opiekun'!A:A,A20)=1,"OK","brak w bazie")</f>
        <v>OK</v>
      </c>
    </row>
    <row r="21" spans="1:5">
      <c r="A21" s="28" t="s">
        <v>244</v>
      </c>
      <c r="B21" s="28">
        <v>5934.4</v>
      </c>
      <c r="C21" s="28">
        <v>3125.8</v>
      </c>
      <c r="D21" s="28">
        <v>52.672499999999999</v>
      </c>
      <c r="E21" s="28" t="str">
        <f>IF(COUNTIF('2021 Opiekun'!A:A,A21)=1,"OK","brak w bazie")</f>
        <v>OK</v>
      </c>
    </row>
    <row r="22" spans="1:5">
      <c r="A22" s="28" t="s">
        <v>317</v>
      </c>
      <c r="B22" s="28">
        <v>6300</v>
      </c>
      <c r="C22" s="28">
        <v>1972.35</v>
      </c>
      <c r="D22" s="28">
        <v>31.307099999999998</v>
      </c>
      <c r="E22" s="28" t="str">
        <f>IF(COUNTIF('2021 Opiekun'!A:A,A22)=1,"OK","brak w bazie")</f>
        <v>OK</v>
      </c>
    </row>
    <row r="23" spans="1:5">
      <c r="A23" s="28" t="s">
        <v>138</v>
      </c>
      <c r="B23" s="29">
        <v>4545.1899999999996</v>
      </c>
      <c r="C23" s="29">
        <v>1843.9854</v>
      </c>
      <c r="D23" s="29">
        <v>40.57</v>
      </c>
      <c r="E23" s="28" t="str">
        <f>IF(COUNTIF('2021 Opiekun'!A:A,A23)=1,"OK","brak w bazie")</f>
        <v>OK</v>
      </c>
    </row>
    <row r="24" spans="1:5">
      <c r="A24" s="28" t="s">
        <v>425</v>
      </c>
      <c r="B24" s="28">
        <v>3637.18</v>
      </c>
      <c r="C24" s="28">
        <v>1676.21</v>
      </c>
      <c r="D24" s="28">
        <v>46.0854</v>
      </c>
      <c r="E24" s="28" t="str">
        <f>IF(COUNTIF('2021 Opiekun'!A:A,A24)=1,"OK","brak w bazie")</f>
        <v>OK</v>
      </c>
    </row>
    <row r="25" spans="1:5">
      <c r="A25" s="28" t="s">
        <v>80</v>
      </c>
      <c r="B25" s="28">
        <v>2573.38</v>
      </c>
      <c r="C25" s="28">
        <v>1554.587</v>
      </c>
      <c r="D25" s="28">
        <v>60.410299999999999</v>
      </c>
      <c r="E25" s="28" t="str">
        <f>IF(COUNTIF('2021 Opiekun'!A:A,A25)=1,"OK","brak w bazie")</f>
        <v>OK</v>
      </c>
    </row>
    <row r="26" spans="1:5">
      <c r="A26" s="28" t="s">
        <v>144</v>
      </c>
      <c r="B26" s="28">
        <v>3052.47</v>
      </c>
      <c r="C26" s="28">
        <v>1540.3119999999999</v>
      </c>
      <c r="D26" s="28">
        <v>50.461100000000002</v>
      </c>
      <c r="E26" s="28" t="str">
        <f>IF(COUNTIF('2021 Opiekun'!A:A,A26)=1,"OK","brak w bazie")</f>
        <v>OK</v>
      </c>
    </row>
    <row r="27" spans="1:5">
      <c r="A27" s="28" t="s">
        <v>130</v>
      </c>
      <c r="B27" s="28">
        <v>4841.42</v>
      </c>
      <c r="C27" s="28">
        <v>1506.74</v>
      </c>
      <c r="D27" s="28">
        <v>31.1218</v>
      </c>
      <c r="E27" s="28" t="str">
        <f>IF(COUNTIF('2021 Opiekun'!A:A,A27)=1,"OK","brak w bazie")</f>
        <v>OK</v>
      </c>
    </row>
    <row r="28" spans="1:5">
      <c r="A28" s="28" t="s">
        <v>149</v>
      </c>
      <c r="B28" s="28">
        <v>2595.62</v>
      </c>
      <c r="C28" s="28">
        <v>1415.28</v>
      </c>
      <c r="D28" s="28">
        <v>54.525700000000001</v>
      </c>
      <c r="E28" s="28" t="str">
        <f>IF(COUNTIF('2021 Opiekun'!A:A,A28)=1,"OK","brak w bazie")</f>
        <v>OK</v>
      </c>
    </row>
    <row r="29" spans="1:5">
      <c r="A29" s="28" t="s">
        <v>327</v>
      </c>
      <c r="B29" s="28">
        <v>3254.45</v>
      </c>
      <c r="C29" s="28">
        <v>1384.83</v>
      </c>
      <c r="D29" s="28">
        <v>42.5518</v>
      </c>
      <c r="E29" s="28" t="str">
        <f>IF(COUNTIF('2021 Opiekun'!A:A,A29)=1,"OK","brak w bazie")</f>
        <v>OK</v>
      </c>
    </row>
    <row r="30" spans="1:5">
      <c r="A30" s="28" t="s">
        <v>350</v>
      </c>
      <c r="B30" s="28">
        <v>2443.13</v>
      </c>
      <c r="C30" s="28">
        <v>1136.095</v>
      </c>
      <c r="D30" s="28">
        <v>46.501600000000003</v>
      </c>
      <c r="E30" s="28" t="str">
        <f>IF(COUNTIF('2021 Opiekun'!A:A,A30)=1,"OK","brak w bazie")</f>
        <v>OK</v>
      </c>
    </row>
    <row r="31" spans="1:5">
      <c r="A31" s="28" t="s">
        <v>72</v>
      </c>
      <c r="B31" s="28">
        <v>5056.45</v>
      </c>
      <c r="C31" s="28">
        <v>1091.8525999999999</v>
      </c>
      <c r="D31" s="28">
        <v>21.5932</v>
      </c>
      <c r="E31" s="28" t="str">
        <f>IF(COUNTIF('2021 Opiekun'!A:A,A31)=1,"OK","brak w bazie")</f>
        <v>OK</v>
      </c>
    </row>
    <row r="32" spans="1:5">
      <c r="A32" s="28" t="s">
        <v>33</v>
      </c>
      <c r="B32" s="28">
        <v>3212.13</v>
      </c>
      <c r="C32" s="28">
        <v>1026.1790000000001</v>
      </c>
      <c r="D32" s="28">
        <v>31.946899999999999</v>
      </c>
      <c r="E32" s="28" t="str">
        <f>IF(COUNTIF('2021 Opiekun'!A:A,A32)=1,"OK","brak w bazie")</f>
        <v>OK</v>
      </c>
    </row>
    <row r="33" spans="1:5">
      <c r="A33" s="28" t="s">
        <v>216</v>
      </c>
      <c r="B33" s="28">
        <v>2099.31</v>
      </c>
      <c r="C33" s="28">
        <v>1015.7954999999999</v>
      </c>
      <c r="D33" s="28">
        <v>48.387099999999997</v>
      </c>
      <c r="E33" s="28" t="str">
        <f>IF(COUNTIF('2021 Opiekun'!A:A,A33)=1,"OK","brak w bazie")</f>
        <v>OK</v>
      </c>
    </row>
    <row r="34" spans="1:5">
      <c r="A34" s="28" t="s">
        <v>779</v>
      </c>
      <c r="B34" s="28">
        <v>1526.42</v>
      </c>
      <c r="C34" s="28">
        <v>715.04</v>
      </c>
      <c r="D34" s="28">
        <v>46.844200000000001</v>
      </c>
      <c r="E34" s="28" t="str">
        <f>IF(COUNTIF('2021 Opiekun'!A:A,A34)=1,"OK","brak w bazie")</f>
        <v>OK</v>
      </c>
    </row>
    <row r="35" spans="1:5">
      <c r="A35" s="28" t="s">
        <v>251</v>
      </c>
      <c r="B35" s="28">
        <v>1081.1199999999999</v>
      </c>
      <c r="C35" s="28">
        <v>658.85</v>
      </c>
      <c r="D35" s="28">
        <v>60.941400000000002</v>
      </c>
      <c r="E35" s="28" t="str">
        <f>IF(COUNTIF('2021 Opiekun'!A:A,A35)=1,"OK","brak w bazie")</f>
        <v>OK</v>
      </c>
    </row>
    <row r="36" spans="1:5">
      <c r="A36" s="28" t="s">
        <v>364</v>
      </c>
      <c r="B36" s="28">
        <v>1567.78</v>
      </c>
      <c r="C36" s="28">
        <v>611.91999999999996</v>
      </c>
      <c r="D36" s="28">
        <v>39.030900000000003</v>
      </c>
      <c r="E36" s="28" t="str">
        <f>IF(COUNTIF('2021 Opiekun'!A:A,A36)=1,"OK","brak w bazie")</f>
        <v>OK</v>
      </c>
    </row>
    <row r="37" spans="1:5">
      <c r="A37" s="28" t="s">
        <v>127</v>
      </c>
      <c r="B37" s="28">
        <v>939.99</v>
      </c>
      <c r="C37" s="28">
        <v>586.46400000000006</v>
      </c>
      <c r="D37" s="28">
        <v>62.3904</v>
      </c>
      <c r="E37" s="28" t="str">
        <f>IF(COUNTIF('2021 Opiekun'!A:A,A37)=1,"OK","brak w bazie")</f>
        <v>OK</v>
      </c>
    </row>
    <row r="38" spans="1:5">
      <c r="A38" s="28" t="s">
        <v>46</v>
      </c>
      <c r="B38" s="28">
        <v>608</v>
      </c>
      <c r="C38" s="28">
        <v>555.06299999999999</v>
      </c>
      <c r="D38" s="28">
        <v>91.293199999999999</v>
      </c>
      <c r="E38" s="28" t="str">
        <f>IF(COUNTIF('2021 Opiekun'!A:A,A38)=1,"OK","brak w bazie")</f>
        <v>OK</v>
      </c>
    </row>
    <row r="39" spans="1:5">
      <c r="A39" s="28" t="s">
        <v>614</v>
      </c>
      <c r="B39" s="28">
        <v>844.5</v>
      </c>
      <c r="C39" s="28">
        <v>444.75</v>
      </c>
      <c r="D39" s="28">
        <v>52.664200000000001</v>
      </c>
      <c r="E39" s="28" t="str">
        <f>IF(COUNTIF('2021 Opiekun'!A:A,A39)=1,"OK","brak w bazie")</f>
        <v>OK</v>
      </c>
    </row>
    <row r="40" spans="1:5">
      <c r="A40" s="28" t="s">
        <v>676</v>
      </c>
      <c r="B40" s="28">
        <v>1028.26</v>
      </c>
      <c r="C40" s="28">
        <v>419.32</v>
      </c>
      <c r="D40" s="28">
        <v>40.779499999999999</v>
      </c>
      <c r="E40" s="28" t="str">
        <f>IF(COUNTIF('2021 Opiekun'!A:A,A40)=1,"OK","brak w bazie")</f>
        <v>OK</v>
      </c>
    </row>
    <row r="41" spans="1:5">
      <c r="A41" s="28" t="s">
        <v>75</v>
      </c>
      <c r="B41" s="28">
        <v>593.55999999999995</v>
      </c>
      <c r="C41" s="28">
        <v>344.14800000000002</v>
      </c>
      <c r="D41" s="28">
        <v>57.9803</v>
      </c>
      <c r="E41" s="28" t="str">
        <f>IF(COUNTIF('2021 Opiekun'!A:A,A41)=1,"OK","brak w bazie")</f>
        <v>OK</v>
      </c>
    </row>
    <row r="42" spans="1:5">
      <c r="A42" s="28" t="s">
        <v>56</v>
      </c>
      <c r="B42" s="28">
        <v>596.28</v>
      </c>
      <c r="C42" s="28">
        <v>267.98</v>
      </c>
      <c r="D42" s="28">
        <v>44.941899999999997</v>
      </c>
      <c r="E42" s="28" t="str">
        <f>IF(COUNTIF('2021 Opiekun'!A:A,A42)=1,"OK","brak w bazie")</f>
        <v>OK</v>
      </c>
    </row>
    <row r="43" spans="1:5">
      <c r="A43" s="28" t="s">
        <v>131</v>
      </c>
      <c r="B43" s="28">
        <v>509.97</v>
      </c>
      <c r="C43" s="28">
        <v>236.458</v>
      </c>
      <c r="D43" s="28">
        <v>46.366999999999997</v>
      </c>
      <c r="E43" s="28" t="str">
        <f>IF(COUNTIF('2021 Opiekun'!A:A,A43)=1,"OK","brak w bazie")</f>
        <v>OK</v>
      </c>
    </row>
    <row r="44" spans="1:5">
      <c r="A44" s="28" t="s">
        <v>204</v>
      </c>
      <c r="B44" s="28">
        <v>1170.58</v>
      </c>
      <c r="C44" s="28">
        <v>197.18450000000001</v>
      </c>
      <c r="D44" s="28">
        <v>16.844999999999999</v>
      </c>
      <c r="E44" s="28" t="str">
        <f>IF(COUNTIF('2021 Opiekun'!A:A,A44)=1,"OK","brak w bazie")</f>
        <v>OK</v>
      </c>
    </row>
    <row r="45" spans="1:5">
      <c r="A45" s="28" t="s">
        <v>401</v>
      </c>
      <c r="B45" s="28">
        <v>2612.52</v>
      </c>
      <c r="C45" s="28">
        <v>142.52000000000001</v>
      </c>
      <c r="D45" s="28">
        <v>5.4551999999999996</v>
      </c>
      <c r="E45" s="28" t="str">
        <f>IF(COUNTIF('2021 Opiekun'!A:A,A45)=1,"OK","brak w bazie")</f>
        <v>OK</v>
      </c>
    </row>
    <row r="46" spans="1:5">
      <c r="A46" s="28" t="s">
        <v>221</v>
      </c>
      <c r="B46" s="28">
        <v>116.62</v>
      </c>
      <c r="C46" s="28">
        <v>61.45</v>
      </c>
      <c r="D46" s="28">
        <v>52.692500000000003</v>
      </c>
      <c r="E46" s="28" t="str">
        <f>IF(COUNTIF('2021 Opiekun'!A:A,A46)=1,"OK","brak w bazie")</f>
        <v>OK</v>
      </c>
    </row>
    <row r="47" spans="1:5">
      <c r="A47" s="28" t="s">
        <v>247</v>
      </c>
      <c r="B47" s="28">
        <v>58.66</v>
      </c>
      <c r="C47" s="28">
        <v>29.667999999999999</v>
      </c>
      <c r="D47" s="28">
        <v>50.5762</v>
      </c>
      <c r="E47" s="28" t="str">
        <f>IF(COUNTIF('2021 Opiekun'!A:A,A47)=1,"OK","brak w bazie")</f>
        <v>OK</v>
      </c>
    </row>
    <row r="48" spans="1:5">
      <c r="A48" s="28" t="s">
        <v>386</v>
      </c>
      <c r="B48" s="28">
        <v>336582.51</v>
      </c>
      <c r="C48" s="28">
        <v>186945.45420000001</v>
      </c>
      <c r="D48" s="28">
        <v>55.542200000000001</v>
      </c>
      <c r="E48" s="28" t="str">
        <f>IF(COUNTIF('2021 Opiekun'!A:A,A48)=1,"OK","brak w bazie")</f>
        <v>OK</v>
      </c>
    </row>
    <row r="49" spans="1:5">
      <c r="A49" s="28" t="s">
        <v>562</v>
      </c>
      <c r="B49" s="28">
        <v>338931.43</v>
      </c>
      <c r="C49" s="28">
        <v>166816.42249999999</v>
      </c>
      <c r="D49" s="28">
        <v>49.218299999999999</v>
      </c>
      <c r="E49" s="28" t="str">
        <f>IF(COUNTIF('2021 Opiekun'!A:A,A49)=1,"OK","brak w bazie")</f>
        <v>OK</v>
      </c>
    </row>
    <row r="50" spans="1:5">
      <c r="A50" s="28" t="s">
        <v>385</v>
      </c>
      <c r="B50" s="28">
        <v>388216.98</v>
      </c>
      <c r="C50" s="28">
        <v>130630.74950000001</v>
      </c>
      <c r="D50" s="28">
        <v>33.648899999999998</v>
      </c>
      <c r="E50" s="28" t="str">
        <f>IF(COUNTIF('2021 Opiekun'!A:A,A50)=1,"OK","brak w bazie")</f>
        <v>OK</v>
      </c>
    </row>
    <row r="51" spans="1:5">
      <c r="A51" s="28" t="s">
        <v>383</v>
      </c>
      <c r="B51" s="28">
        <v>142971.19</v>
      </c>
      <c r="C51" s="28">
        <v>86410.432000000001</v>
      </c>
      <c r="D51" s="28">
        <v>60.439</v>
      </c>
      <c r="E51" s="28" t="str">
        <f>IF(COUNTIF('2021 Opiekun'!A:A,A51)=1,"OK","brak w bazie")</f>
        <v>OK</v>
      </c>
    </row>
    <row r="52" spans="1:5">
      <c r="A52" s="28" t="s">
        <v>384</v>
      </c>
      <c r="B52" s="28">
        <v>127785.75</v>
      </c>
      <c r="C52" s="28">
        <v>77341.630900000004</v>
      </c>
      <c r="D52" s="28">
        <v>60.5244</v>
      </c>
      <c r="E52" s="28" t="str">
        <f>IF(COUNTIF('2021 Opiekun'!A:A,A52)=1,"OK","brak w bazie")</f>
        <v>OK</v>
      </c>
    </row>
    <row r="53" spans="1:5">
      <c r="A53" s="28" t="s">
        <v>671</v>
      </c>
      <c r="B53" s="28">
        <v>175331.85</v>
      </c>
      <c r="C53" s="28">
        <v>70475.335800000001</v>
      </c>
      <c r="D53" s="28">
        <v>40.195300000000003</v>
      </c>
      <c r="E53" s="28" t="str">
        <f>IF(COUNTIF('2021 Opiekun'!A:A,A53)=1,"OK","brak w bazie")</f>
        <v>OK</v>
      </c>
    </row>
    <row r="54" spans="1:5">
      <c r="A54" s="28" t="s">
        <v>631</v>
      </c>
      <c r="B54" s="28">
        <v>270703.15999999997</v>
      </c>
      <c r="C54" s="28">
        <v>56943.674599999998</v>
      </c>
      <c r="D54" s="28">
        <v>21.035399999999999</v>
      </c>
      <c r="E54" s="28" t="str">
        <f>IF(COUNTIF('2021 Opiekun'!A:A,A54)=1,"OK","brak w bazie")</f>
        <v>OK</v>
      </c>
    </row>
    <row r="55" spans="1:5">
      <c r="A55" s="28" t="s">
        <v>379</v>
      </c>
      <c r="B55" s="28">
        <v>254743.5</v>
      </c>
      <c r="C55" s="28">
        <v>55942.65</v>
      </c>
      <c r="D55" s="28">
        <v>21.9603</v>
      </c>
      <c r="E55" s="28" t="str">
        <f>IF(COUNTIF('2021 Opiekun'!A:A,A55)=1,"OK","brak w bazie")</f>
        <v>OK</v>
      </c>
    </row>
    <row r="56" spans="1:5">
      <c r="A56" s="28" t="s">
        <v>377</v>
      </c>
      <c r="B56" s="28">
        <v>213235.13</v>
      </c>
      <c r="C56" s="28">
        <v>53477.922400000003</v>
      </c>
      <c r="D56" s="28">
        <v>25.0793</v>
      </c>
      <c r="E56" s="28" t="str">
        <f>IF(COUNTIF('2021 Opiekun'!A:A,A56)=1,"OK","brak w bazie")</f>
        <v>OK</v>
      </c>
    </row>
    <row r="57" spans="1:5">
      <c r="A57" s="28" t="s">
        <v>378</v>
      </c>
      <c r="B57" s="28">
        <v>117489.41</v>
      </c>
      <c r="C57" s="28">
        <v>51624.830099999999</v>
      </c>
      <c r="D57" s="28">
        <v>43.939900000000002</v>
      </c>
      <c r="E57" s="28" t="str">
        <f>IF(COUNTIF('2021 Opiekun'!A:A,A57)=1,"OK","brak w bazie")</f>
        <v>OK</v>
      </c>
    </row>
    <row r="58" spans="1:5">
      <c r="A58" s="28" t="s">
        <v>334</v>
      </c>
      <c r="B58" s="28">
        <v>190970.08</v>
      </c>
      <c r="C58" s="28">
        <v>42191.374400000001</v>
      </c>
      <c r="D58" s="28">
        <v>22.0931</v>
      </c>
      <c r="E58" s="28" t="str">
        <f>IF(COUNTIF('2021 Opiekun'!A:A,A58)=1,"OK","brak w bazie")</f>
        <v>OK</v>
      </c>
    </row>
    <row r="59" spans="1:5">
      <c r="A59" s="28" t="s">
        <v>376</v>
      </c>
      <c r="B59" s="28">
        <v>147332.04</v>
      </c>
      <c r="C59" s="28">
        <v>41016.050999999999</v>
      </c>
      <c r="D59" s="28">
        <v>27.839099999999998</v>
      </c>
      <c r="E59" s="28" t="str">
        <f>IF(COUNTIF('2021 Opiekun'!A:A,A59)=1,"OK","brak w bazie")</f>
        <v>OK</v>
      </c>
    </row>
    <row r="60" spans="1:5">
      <c r="A60" s="28" t="s">
        <v>697</v>
      </c>
      <c r="B60" s="28">
        <v>94863.6</v>
      </c>
      <c r="C60" s="28">
        <v>39920.080000000002</v>
      </c>
      <c r="D60" s="28">
        <v>42.081499999999998</v>
      </c>
      <c r="E60" s="28" t="str">
        <f>IF(COUNTIF('2021 Opiekun'!A:A,A60)=1,"OK","brak w bazie")</f>
        <v>OK</v>
      </c>
    </row>
    <row r="61" spans="1:5">
      <c r="A61" s="28" t="s">
        <v>418</v>
      </c>
      <c r="B61" s="28">
        <v>125876.09</v>
      </c>
      <c r="C61" s="28">
        <v>34917.47</v>
      </c>
      <c r="D61" s="28">
        <v>27.7395</v>
      </c>
      <c r="E61" s="28" t="str">
        <f>IF(COUNTIF('2021 Opiekun'!A:A,A61)=1,"OK","brak w bazie")</f>
        <v>OK</v>
      </c>
    </row>
    <row r="62" spans="1:5">
      <c r="A62" s="28" t="s">
        <v>362</v>
      </c>
      <c r="B62" s="28">
        <v>81371.199999999997</v>
      </c>
      <c r="C62" s="28">
        <v>33232.22</v>
      </c>
      <c r="D62" s="28">
        <v>40.840200000000003</v>
      </c>
      <c r="E62" s="28" t="str">
        <f>IF(COUNTIF('2021 Opiekun'!A:A,A62)=1,"OK","brak w bazie")</f>
        <v>OK</v>
      </c>
    </row>
    <row r="63" spans="1:5">
      <c r="A63" s="28" t="s">
        <v>273</v>
      </c>
      <c r="B63" s="28">
        <v>111748.01</v>
      </c>
      <c r="C63" s="28">
        <v>33057.000500000002</v>
      </c>
      <c r="D63" s="28">
        <v>29.581700000000001</v>
      </c>
      <c r="E63" s="28" t="str">
        <f>IF(COUNTIF('2021 Opiekun'!A:A,A63)=1,"OK","brak w bazie")</f>
        <v>OK</v>
      </c>
    </row>
    <row r="64" spans="1:5">
      <c r="A64" s="28" t="s">
        <v>374</v>
      </c>
      <c r="B64" s="28">
        <v>91744.1</v>
      </c>
      <c r="C64" s="28">
        <v>32115.308499999999</v>
      </c>
      <c r="D64" s="28">
        <v>35.005299999999998</v>
      </c>
      <c r="E64" s="28" t="str">
        <f>IF(COUNTIF('2021 Opiekun'!A:A,A64)=1,"OK","brak w bazie")</f>
        <v>OK</v>
      </c>
    </row>
    <row r="65" spans="1:5">
      <c r="A65" s="28" t="s">
        <v>359</v>
      </c>
      <c r="B65" s="28">
        <v>117996.55</v>
      </c>
      <c r="C65" s="28">
        <v>30930.29</v>
      </c>
      <c r="D65" s="28">
        <v>26.212800000000001</v>
      </c>
      <c r="E65" s="28" t="str">
        <f>IF(COUNTIF('2021 Opiekun'!A:A,A65)=1,"OK","brak w bazie")</f>
        <v>OK</v>
      </c>
    </row>
    <row r="66" spans="1:5">
      <c r="A66" s="28" t="s">
        <v>370</v>
      </c>
      <c r="B66" s="28">
        <v>100352.78</v>
      </c>
      <c r="C66" s="28">
        <v>30906.04</v>
      </c>
      <c r="D66" s="28">
        <v>30.7973</v>
      </c>
      <c r="E66" s="28" t="str">
        <f>IF(COUNTIF('2021 Opiekun'!A:A,A66)=1,"OK","brak w bazie")</f>
        <v>OK</v>
      </c>
    </row>
    <row r="67" spans="1:5">
      <c r="A67" s="28" t="s">
        <v>347</v>
      </c>
      <c r="B67" s="28">
        <v>78105.45</v>
      </c>
      <c r="C67" s="28">
        <v>29848.357400000001</v>
      </c>
      <c r="D67" s="28">
        <v>38.215400000000002</v>
      </c>
      <c r="E67" s="28" t="str">
        <f>IF(COUNTIF('2021 Opiekun'!A:A,A67)=1,"OK","brak w bazie")</f>
        <v>OK</v>
      </c>
    </row>
    <row r="68" spans="1:5">
      <c r="A68" s="28" t="s">
        <v>584</v>
      </c>
      <c r="B68" s="28">
        <v>60270.559999999998</v>
      </c>
      <c r="C68" s="28">
        <v>28997.780500000001</v>
      </c>
      <c r="D68" s="28">
        <v>48.1126</v>
      </c>
      <c r="E68" s="28" t="str">
        <f>IF(COUNTIF('2021 Opiekun'!A:A,A68)=1,"OK","brak w bazie")</f>
        <v>OK</v>
      </c>
    </row>
    <row r="69" spans="1:5">
      <c r="A69" s="28" t="s">
        <v>220</v>
      </c>
      <c r="B69" s="28">
        <v>128907.06</v>
      </c>
      <c r="C69" s="28">
        <v>26672.69</v>
      </c>
      <c r="D69" s="28">
        <v>20.691400000000002</v>
      </c>
      <c r="E69" s="28" t="str">
        <f>IF(COUNTIF('2021 Opiekun'!A:A,A69)=1,"OK","brak w bazie")</f>
        <v>OK</v>
      </c>
    </row>
    <row r="70" spans="1:5">
      <c r="A70" s="28" t="s">
        <v>373</v>
      </c>
      <c r="B70" s="28">
        <v>110423.57</v>
      </c>
      <c r="C70" s="28">
        <v>25734.82</v>
      </c>
      <c r="D70" s="28">
        <v>23.305499999999999</v>
      </c>
      <c r="E70" s="28" t="str">
        <f>IF(COUNTIF('2021 Opiekun'!A:A,A70)=1,"OK","brak w bazie")</f>
        <v>OK</v>
      </c>
    </row>
    <row r="71" spans="1:5">
      <c r="A71" s="28" t="s">
        <v>542</v>
      </c>
      <c r="B71" s="28">
        <v>101913.48</v>
      </c>
      <c r="C71" s="28">
        <v>25590.3776</v>
      </c>
      <c r="D71" s="28">
        <v>25.1099</v>
      </c>
      <c r="E71" s="28" t="str">
        <f>IF(COUNTIF('2021 Opiekun'!A:A,A71)=1,"OK","brak w bazie")</f>
        <v>OK</v>
      </c>
    </row>
    <row r="72" spans="1:5">
      <c r="A72" s="28" t="s">
        <v>583</v>
      </c>
      <c r="B72" s="28">
        <v>56949.35</v>
      </c>
      <c r="C72" s="28">
        <v>25054.713</v>
      </c>
      <c r="D72" s="28">
        <v>43.994700000000002</v>
      </c>
      <c r="E72" s="28" t="str">
        <f>IF(COUNTIF('2021 Opiekun'!A:A,A72)=1,"OK","brak w bazie")</f>
        <v>OK</v>
      </c>
    </row>
    <row r="73" spans="1:5">
      <c r="A73" s="28" t="s">
        <v>721</v>
      </c>
      <c r="B73" s="28">
        <v>28800</v>
      </c>
      <c r="C73" s="28">
        <v>24571.599999999999</v>
      </c>
      <c r="D73" s="28">
        <v>85.317999999999998</v>
      </c>
      <c r="E73" s="28" t="str">
        <f>IF(COUNTIF('2021 Opiekun'!A:A,A73)=1,"OK","brak w bazie")</f>
        <v>OK</v>
      </c>
    </row>
    <row r="74" spans="1:5">
      <c r="A74" s="28" t="s">
        <v>358</v>
      </c>
      <c r="B74" s="28">
        <v>77383.83</v>
      </c>
      <c r="C74" s="28">
        <v>23103.214</v>
      </c>
      <c r="D74" s="28">
        <v>29.8553</v>
      </c>
      <c r="E74" s="28" t="str">
        <f>IF(COUNTIF('2021 Opiekun'!A:A,A74)=1,"OK","brak w bazie")</f>
        <v>OK</v>
      </c>
    </row>
    <row r="75" spans="1:5">
      <c r="A75" s="28" t="s">
        <v>343</v>
      </c>
      <c r="B75" s="28">
        <v>38477.769999999997</v>
      </c>
      <c r="C75" s="28">
        <v>20787.22</v>
      </c>
      <c r="D75" s="28">
        <v>54.023899999999998</v>
      </c>
      <c r="E75" s="28" t="str">
        <f>IF(COUNTIF('2021 Opiekun'!A:A,A75)=1,"OK","brak w bazie")</f>
        <v>OK</v>
      </c>
    </row>
    <row r="76" spans="1:5">
      <c r="A76" s="28" t="s">
        <v>435</v>
      </c>
      <c r="B76" s="28">
        <v>80677.56</v>
      </c>
      <c r="C76" s="28">
        <v>20418.41</v>
      </c>
      <c r="D76" s="28">
        <v>25.308599999999998</v>
      </c>
      <c r="E76" s="28" t="str">
        <f>IF(COUNTIF('2021 Opiekun'!A:A,A76)=1,"OK","brak w bazie")</f>
        <v>OK</v>
      </c>
    </row>
    <row r="77" spans="1:5">
      <c r="A77" s="28" t="s">
        <v>602</v>
      </c>
      <c r="B77" s="28">
        <v>109119.6</v>
      </c>
      <c r="C77" s="28">
        <v>20061.71</v>
      </c>
      <c r="D77" s="28">
        <v>18.385000000000002</v>
      </c>
      <c r="E77" s="28" t="str">
        <f>IF(COUNTIF('2021 Opiekun'!A:A,A77)=1,"OK","brak w bazie")</f>
        <v>OK</v>
      </c>
    </row>
    <row r="78" spans="1:5">
      <c r="A78" s="28" t="s">
        <v>340</v>
      </c>
      <c r="B78" s="28">
        <v>40380.29</v>
      </c>
      <c r="C78" s="28">
        <v>19730.563900000001</v>
      </c>
      <c r="D78" s="28">
        <v>48.861800000000002</v>
      </c>
      <c r="E78" s="28" t="str">
        <f>IF(COUNTIF('2021 Opiekun'!A:A,A78)=1,"OK","brak w bazie")</f>
        <v>OK</v>
      </c>
    </row>
    <row r="79" spans="1:5">
      <c r="A79" s="28" t="s">
        <v>507</v>
      </c>
      <c r="B79" s="28">
        <v>31580.720000000001</v>
      </c>
      <c r="C79" s="28">
        <v>19284.358400000001</v>
      </c>
      <c r="D79" s="28">
        <v>61.063699999999997</v>
      </c>
      <c r="E79" s="28" t="str">
        <f>IF(COUNTIF('2021 Opiekun'!A:A,A79)=1,"OK","brak w bazie")</f>
        <v>OK</v>
      </c>
    </row>
    <row r="80" spans="1:5">
      <c r="A80" s="28" t="s">
        <v>380</v>
      </c>
      <c r="B80" s="28">
        <v>91331.199999999997</v>
      </c>
      <c r="C80" s="28">
        <v>18830.632399999999</v>
      </c>
      <c r="D80" s="28">
        <v>20.617899999999999</v>
      </c>
      <c r="E80" s="28" t="str">
        <f>IF(COUNTIF('2021 Opiekun'!A:A,A80)=1,"OK","brak w bazie")</f>
        <v>OK</v>
      </c>
    </row>
    <row r="81" spans="1:5">
      <c r="A81" s="28" t="s">
        <v>346</v>
      </c>
      <c r="B81" s="28">
        <v>76596.59</v>
      </c>
      <c r="C81" s="28">
        <v>18393.487400000002</v>
      </c>
      <c r="D81" s="28">
        <v>24.013400000000001</v>
      </c>
      <c r="E81" s="28" t="str">
        <f>IF(COUNTIF('2021 Opiekun'!A:A,A81)=1,"OK","brak w bazie")</f>
        <v>OK</v>
      </c>
    </row>
    <row r="82" spans="1:5">
      <c r="A82" s="28" t="s">
        <v>607</v>
      </c>
      <c r="B82" s="28">
        <v>120401.53</v>
      </c>
      <c r="C82" s="28">
        <v>17793.099600000001</v>
      </c>
      <c r="D82" s="28">
        <v>14.7781</v>
      </c>
      <c r="E82" s="28" t="str">
        <f>IF(COUNTIF('2021 Opiekun'!A:A,A82)=1,"OK","brak w bazie")</f>
        <v>OK</v>
      </c>
    </row>
    <row r="83" spans="1:5">
      <c r="A83" s="28" t="s">
        <v>150</v>
      </c>
      <c r="B83" s="28">
        <v>47562.2</v>
      </c>
      <c r="C83" s="28">
        <v>17792.18</v>
      </c>
      <c r="D83" s="28">
        <v>37.408200000000001</v>
      </c>
      <c r="E83" s="28" t="str">
        <f>IF(COUNTIF('2021 Opiekun'!A:A,A83)=1,"OK","brak w bazie")</f>
        <v>OK</v>
      </c>
    </row>
    <row r="84" spans="1:5">
      <c r="A84" s="28" t="s">
        <v>382</v>
      </c>
      <c r="B84" s="28">
        <v>34974.25</v>
      </c>
      <c r="C84" s="28">
        <v>15827.9931</v>
      </c>
      <c r="D84" s="28">
        <v>45.256100000000004</v>
      </c>
      <c r="E84" s="28" t="str">
        <f>IF(COUNTIF('2021 Opiekun'!A:A,A84)=1,"OK","brak w bazie")</f>
        <v>OK</v>
      </c>
    </row>
    <row r="85" spans="1:5">
      <c r="A85" s="28" t="s">
        <v>281</v>
      </c>
      <c r="B85" s="28">
        <v>110410.09</v>
      </c>
      <c r="C85" s="28">
        <v>15694.4827</v>
      </c>
      <c r="D85" s="28">
        <v>14.214700000000001</v>
      </c>
      <c r="E85" s="28" t="str">
        <f>IF(COUNTIF('2021 Opiekun'!A:A,A85)=1,"OK","brak w bazie")</f>
        <v>OK</v>
      </c>
    </row>
    <row r="86" spans="1:5">
      <c r="A86" s="28" t="s">
        <v>551</v>
      </c>
      <c r="B86" s="28">
        <v>60889.04</v>
      </c>
      <c r="C86" s="28">
        <v>15327.013999999999</v>
      </c>
      <c r="D86" s="28">
        <v>25.172000000000001</v>
      </c>
      <c r="E86" s="28" t="str">
        <f>IF(COUNTIF('2021 Opiekun'!A:A,A86)=1,"OK","brak w bazie")</f>
        <v>OK</v>
      </c>
    </row>
    <row r="87" spans="1:5">
      <c r="A87" s="28" t="s">
        <v>366</v>
      </c>
      <c r="B87" s="28">
        <v>23100.78</v>
      </c>
      <c r="C87" s="28">
        <v>14909.287700000001</v>
      </c>
      <c r="D87" s="28">
        <v>64.540099999999995</v>
      </c>
      <c r="E87" s="28" t="str">
        <f>IF(COUNTIF('2021 Opiekun'!A:A,A87)=1,"OK","brak w bazie")</f>
        <v>OK</v>
      </c>
    </row>
    <row r="88" spans="1:5">
      <c r="A88" s="28" t="s">
        <v>354</v>
      </c>
      <c r="B88" s="28">
        <v>50911.7</v>
      </c>
      <c r="C88" s="28">
        <v>14710.02</v>
      </c>
      <c r="D88" s="28">
        <v>28.8932</v>
      </c>
      <c r="E88" s="28" t="str">
        <f>IF(COUNTIF('2021 Opiekun'!A:A,A88)=1,"OK","brak w bazie")</f>
        <v>OK</v>
      </c>
    </row>
    <row r="89" spans="1:5">
      <c r="A89" s="28" t="s">
        <v>309</v>
      </c>
      <c r="B89" s="28">
        <v>78152.56</v>
      </c>
      <c r="C89" s="28">
        <v>14047.931399999999</v>
      </c>
      <c r="D89" s="28">
        <v>17.975000000000001</v>
      </c>
      <c r="E89" s="28" t="str">
        <f>IF(COUNTIF('2021 Opiekun'!A:A,A89)=1,"OK","brak w bazie")</f>
        <v>OK</v>
      </c>
    </row>
    <row r="90" spans="1:5">
      <c r="A90" s="28" t="s">
        <v>533</v>
      </c>
      <c r="B90" s="28">
        <v>31978.98</v>
      </c>
      <c r="C90" s="28">
        <v>13687.2</v>
      </c>
      <c r="D90" s="28">
        <v>42.800600000000003</v>
      </c>
      <c r="E90" s="28" t="str">
        <f>IF(COUNTIF('2021 Opiekun'!A:A,A90)=1,"OK","brak w bazie")</f>
        <v>OK</v>
      </c>
    </row>
    <row r="91" spans="1:5">
      <c r="A91" s="28" t="s">
        <v>172</v>
      </c>
      <c r="B91" s="28">
        <v>47027.199999999997</v>
      </c>
      <c r="C91" s="28">
        <v>13621</v>
      </c>
      <c r="D91" s="28">
        <v>28.963999999999999</v>
      </c>
      <c r="E91" s="28" t="str">
        <f>IF(COUNTIF('2021 Opiekun'!A:A,A91)=1,"OK","brak w bazie")</f>
        <v>OK</v>
      </c>
    </row>
    <row r="92" spans="1:5">
      <c r="A92" s="28" t="s">
        <v>331</v>
      </c>
      <c r="B92" s="28">
        <v>17339.310000000001</v>
      </c>
      <c r="C92" s="28">
        <v>13368.588</v>
      </c>
      <c r="D92" s="28">
        <v>77.099800000000002</v>
      </c>
      <c r="E92" s="28" t="str">
        <f>IF(COUNTIF('2021 Opiekun'!A:A,A92)=1,"OK","brak w bazie")</f>
        <v>OK</v>
      </c>
    </row>
    <row r="93" spans="1:5">
      <c r="A93" s="28" t="s">
        <v>293</v>
      </c>
      <c r="B93" s="28">
        <v>15712.58</v>
      </c>
      <c r="C93" s="28">
        <v>12903.27</v>
      </c>
      <c r="D93" s="28">
        <v>82.120599999999996</v>
      </c>
      <c r="E93" s="28" t="str">
        <f>IF(COUNTIF('2021 Opiekun'!A:A,A93)=1,"OK","brak w bazie")</f>
        <v>OK</v>
      </c>
    </row>
    <row r="94" spans="1:5">
      <c r="A94" s="28" t="s">
        <v>582</v>
      </c>
      <c r="B94" s="28">
        <v>69128.94</v>
      </c>
      <c r="C94" s="28">
        <v>12702.674999999999</v>
      </c>
      <c r="D94" s="28">
        <v>18.375299999999999</v>
      </c>
      <c r="E94" s="28" t="str">
        <f>IF(COUNTIF('2021 Opiekun'!A:A,A94)=1,"OK","brak w bazie")</f>
        <v>OK</v>
      </c>
    </row>
    <row r="95" spans="1:5">
      <c r="A95" s="28" t="s">
        <v>353</v>
      </c>
      <c r="B95" s="28">
        <v>23421</v>
      </c>
      <c r="C95" s="28">
        <v>12201.8439</v>
      </c>
      <c r="D95" s="28">
        <v>52.097799999999999</v>
      </c>
      <c r="E95" s="28" t="str">
        <f>IF(COUNTIF('2021 Opiekun'!A:A,A95)=1,"OK","brak w bazie")</f>
        <v>OK</v>
      </c>
    </row>
    <row r="96" spans="1:5">
      <c r="A96" s="28" t="s">
        <v>367</v>
      </c>
      <c r="B96" s="28">
        <v>28182.68</v>
      </c>
      <c r="C96" s="28">
        <v>12082.79</v>
      </c>
      <c r="D96" s="28">
        <v>42.873100000000001</v>
      </c>
      <c r="E96" s="28" t="str">
        <f>IF(COUNTIF('2021 Opiekun'!A:A,A96)=1,"OK","brak w bazie")</f>
        <v>OK</v>
      </c>
    </row>
    <row r="97" spans="1:5">
      <c r="A97" s="28" t="s">
        <v>318</v>
      </c>
      <c r="B97" s="28">
        <v>36938.65</v>
      </c>
      <c r="C97" s="28">
        <v>11710.377</v>
      </c>
      <c r="D97" s="28">
        <v>31.702200000000001</v>
      </c>
      <c r="E97" s="28" t="str">
        <f>IF(COUNTIF('2021 Opiekun'!A:A,A97)=1,"OK","brak w bazie")</f>
        <v>OK</v>
      </c>
    </row>
    <row r="98" spans="1:5">
      <c r="A98" s="28" t="s">
        <v>324</v>
      </c>
      <c r="B98" s="28">
        <v>22060.43</v>
      </c>
      <c r="C98" s="28">
        <v>11289.03</v>
      </c>
      <c r="D98" s="28">
        <v>51.173200000000001</v>
      </c>
      <c r="E98" s="28" t="str">
        <f>IF(COUNTIF('2021 Opiekun'!A:A,A98)=1,"OK","brak w bazie")</f>
        <v>OK</v>
      </c>
    </row>
    <row r="99" spans="1:5">
      <c r="A99" s="28" t="s">
        <v>289</v>
      </c>
      <c r="B99" s="28">
        <v>45506.8</v>
      </c>
      <c r="C99" s="28">
        <v>11093.3737</v>
      </c>
      <c r="D99" s="28">
        <v>24.377300000000002</v>
      </c>
      <c r="E99" s="28" t="str">
        <f>IF(COUNTIF('2021 Opiekun'!A:A,A99)=1,"OK","brak w bazie")</f>
        <v>OK</v>
      </c>
    </row>
    <row r="100" spans="1:5">
      <c r="A100" s="28" t="s">
        <v>181</v>
      </c>
      <c r="B100" s="28">
        <v>43219.7</v>
      </c>
      <c r="C100" s="28">
        <v>10810.3</v>
      </c>
      <c r="D100" s="28">
        <v>25.0124</v>
      </c>
      <c r="E100" s="28" t="str">
        <f>IF(COUNTIF('2021 Opiekun'!A:A,A100)=1,"OK","brak w bazie")</f>
        <v>OK</v>
      </c>
    </row>
    <row r="101" spans="1:5">
      <c r="A101" s="28" t="s">
        <v>365</v>
      </c>
      <c r="B101" s="28">
        <v>23783.31</v>
      </c>
      <c r="C101" s="28">
        <v>10769.805399999999</v>
      </c>
      <c r="D101" s="28">
        <v>45.283000000000001</v>
      </c>
      <c r="E101" s="28" t="str">
        <f>IF(COUNTIF('2021 Opiekun'!A:A,A101)=1,"OK","brak w bazie")</f>
        <v>OK</v>
      </c>
    </row>
    <row r="102" spans="1:5">
      <c r="A102" s="28" t="s">
        <v>632</v>
      </c>
      <c r="B102" s="28">
        <v>36884.57</v>
      </c>
      <c r="C102" s="28">
        <v>10758.440399999999</v>
      </c>
      <c r="D102" s="28">
        <v>29.1678</v>
      </c>
      <c r="E102" s="28" t="str">
        <f>IF(COUNTIF('2021 Opiekun'!A:A,A102)=1,"OK","brak w bazie")</f>
        <v>OK</v>
      </c>
    </row>
    <row r="103" spans="1:5">
      <c r="A103" s="28" t="s">
        <v>330</v>
      </c>
      <c r="B103" s="28">
        <v>34130.85</v>
      </c>
      <c r="C103" s="28">
        <v>10552.812400000001</v>
      </c>
      <c r="D103" s="28">
        <v>30.918600000000001</v>
      </c>
      <c r="E103" s="28" t="str">
        <f>IF(COUNTIF('2021 Opiekun'!A:A,A103)=1,"OK","brak w bazie")</f>
        <v>OK</v>
      </c>
    </row>
    <row r="104" spans="1:5">
      <c r="A104" s="28" t="s">
        <v>339</v>
      </c>
      <c r="B104" s="28">
        <v>30588.69</v>
      </c>
      <c r="C104" s="28">
        <v>10529.486199999999</v>
      </c>
      <c r="D104" s="28">
        <v>34.422800000000002</v>
      </c>
      <c r="E104" s="28" t="str">
        <f>IF(COUNTIF('2021 Opiekun'!A:A,A104)=1,"OK","brak w bazie")</f>
        <v>OK</v>
      </c>
    </row>
    <row r="105" spans="1:5">
      <c r="A105" s="28" t="s">
        <v>598</v>
      </c>
      <c r="B105" s="28">
        <v>32731.86</v>
      </c>
      <c r="C105" s="28">
        <v>10343.874400000001</v>
      </c>
      <c r="D105" s="28">
        <v>31.601800000000001</v>
      </c>
      <c r="E105" s="28" t="str">
        <f>IF(COUNTIF('2021 Opiekun'!A:A,A105)=1,"OK","brak w bazie")</f>
        <v>OK</v>
      </c>
    </row>
    <row r="106" spans="1:5">
      <c r="A106" s="28" t="s">
        <v>297</v>
      </c>
      <c r="B106" s="28">
        <v>22336.49</v>
      </c>
      <c r="C106" s="28">
        <v>9972</v>
      </c>
      <c r="D106" s="28">
        <v>44.644399999999997</v>
      </c>
      <c r="E106" s="28" t="str">
        <f>IF(COUNTIF('2021 Opiekun'!A:A,A106)=1,"OK","brak w bazie")</f>
        <v>OK</v>
      </c>
    </row>
    <row r="107" spans="1:5">
      <c r="A107" s="28" t="s">
        <v>363</v>
      </c>
      <c r="B107" s="28">
        <v>50881.95</v>
      </c>
      <c r="C107" s="28">
        <v>9860.8425000000007</v>
      </c>
      <c r="D107" s="28">
        <v>19.379799999999999</v>
      </c>
      <c r="E107" s="28" t="str">
        <f>IF(COUNTIF('2021 Opiekun'!A:A,A107)=1,"OK","brak w bazie")</f>
        <v>OK</v>
      </c>
    </row>
    <row r="108" spans="1:5">
      <c r="A108" s="28" t="s">
        <v>668</v>
      </c>
      <c r="B108" s="28">
        <v>21227.9</v>
      </c>
      <c r="C108" s="28">
        <v>9658.0550000000003</v>
      </c>
      <c r="D108" s="28">
        <v>45.496899999999997</v>
      </c>
      <c r="E108" s="28" t="str">
        <f>IF(COUNTIF('2021 Opiekun'!A:A,A108)=1,"OK","brak w bazie")</f>
        <v>OK</v>
      </c>
    </row>
    <row r="109" spans="1:5">
      <c r="A109" s="28" t="s">
        <v>667</v>
      </c>
      <c r="B109" s="28">
        <v>22524.37</v>
      </c>
      <c r="C109" s="28">
        <v>9584.15</v>
      </c>
      <c r="D109" s="28">
        <v>42.5501</v>
      </c>
      <c r="E109" s="28" t="str">
        <f>IF(COUNTIF('2021 Opiekun'!A:A,A109)=1,"OK","brak w bazie")</f>
        <v>OK</v>
      </c>
    </row>
    <row r="110" spans="1:5">
      <c r="A110" s="28" t="s">
        <v>184</v>
      </c>
      <c r="B110" s="28">
        <v>25389.279999999999</v>
      </c>
      <c r="C110" s="28">
        <v>9577.4969999999994</v>
      </c>
      <c r="D110" s="28">
        <v>37.7226</v>
      </c>
      <c r="E110" s="28" t="str">
        <f>IF(COUNTIF('2021 Opiekun'!A:A,A110)=1,"OK","brak w bazie")</f>
        <v>OK</v>
      </c>
    </row>
    <row r="111" spans="1:5">
      <c r="A111" s="28" t="s">
        <v>179</v>
      </c>
      <c r="B111" s="28">
        <v>13305.6</v>
      </c>
      <c r="C111" s="28">
        <v>9181</v>
      </c>
      <c r="D111" s="28">
        <v>69.001000000000005</v>
      </c>
      <c r="E111" s="28" t="str">
        <f>IF(COUNTIF('2021 Opiekun'!A:A,A111)=1,"OK","brak w bazie")</f>
        <v>OK</v>
      </c>
    </row>
    <row r="112" spans="1:5">
      <c r="A112" s="28" t="s">
        <v>593</v>
      </c>
      <c r="B112" s="28">
        <v>20411.240000000002</v>
      </c>
      <c r="C112" s="28">
        <v>8599.76</v>
      </c>
      <c r="D112" s="28">
        <v>42.132399999999997</v>
      </c>
      <c r="E112" s="28" t="str">
        <f>IF(COUNTIF('2021 Opiekun'!A:A,A112)=1,"OK","brak w bazie")</f>
        <v>OK</v>
      </c>
    </row>
    <row r="113" spans="1:5">
      <c r="A113" s="28" t="s">
        <v>369</v>
      </c>
      <c r="B113" s="28">
        <v>24832.799999999999</v>
      </c>
      <c r="C113" s="28">
        <v>8575.0167999999994</v>
      </c>
      <c r="D113" s="28">
        <v>34.530999999999999</v>
      </c>
      <c r="E113" s="28" t="str">
        <f>IF(COUNTIF('2021 Opiekun'!A:A,A113)=1,"OK","brak w bazie")</f>
        <v>OK</v>
      </c>
    </row>
    <row r="114" spans="1:5">
      <c r="A114" s="28" t="s">
        <v>673</v>
      </c>
      <c r="B114" s="28">
        <v>40967.54</v>
      </c>
      <c r="C114" s="28">
        <v>8351.3150000000005</v>
      </c>
      <c r="D114" s="28">
        <v>20.385200000000001</v>
      </c>
      <c r="E114" s="28" t="str">
        <f>IF(COUNTIF('2021 Opiekun'!A:A,A114)=1,"OK","brak w bazie")</f>
        <v>OK</v>
      </c>
    </row>
    <row r="115" spans="1:5">
      <c r="A115" s="28" t="s">
        <v>349</v>
      </c>
      <c r="B115" s="28">
        <v>29659.75</v>
      </c>
      <c r="C115" s="28">
        <v>8321.8405000000002</v>
      </c>
      <c r="D115" s="28">
        <v>28.057600000000001</v>
      </c>
      <c r="E115" s="28" t="str">
        <f>IF(COUNTIF('2021 Opiekun'!A:A,A115)=1,"OK","brak w bazie")</f>
        <v>OK</v>
      </c>
    </row>
    <row r="116" spans="1:5">
      <c r="A116" s="28" t="s">
        <v>236</v>
      </c>
      <c r="B116" s="28">
        <v>22479.759999999998</v>
      </c>
      <c r="C116" s="28">
        <v>8262.2440000000006</v>
      </c>
      <c r="D116" s="28">
        <v>36.754100000000001</v>
      </c>
      <c r="E116" s="28" t="str">
        <f>IF(COUNTIF('2021 Opiekun'!A:A,A116)=1,"OK","brak w bazie")</f>
        <v>OK</v>
      </c>
    </row>
    <row r="117" spans="1:5">
      <c r="A117" s="28" t="s">
        <v>294</v>
      </c>
      <c r="B117" s="29">
        <v>26556.21</v>
      </c>
      <c r="C117" s="29">
        <v>8219.6329000000005</v>
      </c>
      <c r="D117" s="29">
        <v>30.951799999999999</v>
      </c>
      <c r="E117" s="28" t="str">
        <f>IF(COUNTIF('2021 Opiekun'!A:A,A117)=1,"OK","brak w bazie")</f>
        <v>OK</v>
      </c>
    </row>
    <row r="118" spans="1:5">
      <c r="A118" s="28" t="s">
        <v>653</v>
      </c>
      <c r="B118" s="28">
        <v>36375.300000000003</v>
      </c>
      <c r="C118" s="28">
        <v>8200.1280000000006</v>
      </c>
      <c r="D118" s="28">
        <v>22.543099999999999</v>
      </c>
      <c r="E118" s="28" t="str">
        <f>IF(COUNTIF('2021 Opiekun'!A:A,A118)=1,"OK","brak w bazie")</f>
        <v>OK</v>
      </c>
    </row>
    <row r="119" spans="1:5">
      <c r="A119" s="28" t="s">
        <v>303</v>
      </c>
      <c r="B119" s="28">
        <v>17430.310000000001</v>
      </c>
      <c r="C119" s="28">
        <v>8056.8850000000002</v>
      </c>
      <c r="D119" s="28">
        <v>46.223399999999998</v>
      </c>
      <c r="E119" s="28" t="str">
        <f>IF(COUNTIF('2021 Opiekun'!A:A,A119)=1,"OK","brak w bazie")</f>
        <v>OK</v>
      </c>
    </row>
    <row r="120" spans="1:5">
      <c r="A120" s="28" t="s">
        <v>399</v>
      </c>
      <c r="B120" s="28">
        <v>31349.33</v>
      </c>
      <c r="C120" s="28">
        <v>7829.5649999999996</v>
      </c>
      <c r="D120" s="28">
        <v>24.975200000000001</v>
      </c>
      <c r="E120" s="28" t="str">
        <f>IF(COUNTIF('2021 Opiekun'!A:A,A120)=1,"OK","brak w bazie")</f>
        <v>OK</v>
      </c>
    </row>
    <row r="121" spans="1:5">
      <c r="A121" s="28" t="s">
        <v>315</v>
      </c>
      <c r="B121" s="28">
        <v>13271.52</v>
      </c>
      <c r="C121" s="28">
        <v>7681.36</v>
      </c>
      <c r="D121" s="28">
        <v>57.878500000000003</v>
      </c>
      <c r="E121" s="28" t="str">
        <f>IF(COUNTIF('2021 Opiekun'!A:A,A121)=1,"OK","brak w bazie")</f>
        <v>OK</v>
      </c>
    </row>
    <row r="122" spans="1:5">
      <c r="A122" s="28" t="s">
        <v>304</v>
      </c>
      <c r="B122" s="28">
        <v>25868.240000000002</v>
      </c>
      <c r="C122" s="28">
        <v>7599.0249999999996</v>
      </c>
      <c r="D122" s="28">
        <v>29.375800000000002</v>
      </c>
      <c r="E122" s="28" t="str">
        <f>IF(COUNTIF('2021 Opiekun'!A:A,A122)=1,"OK","brak w bazie")</f>
        <v>OK</v>
      </c>
    </row>
    <row r="123" spans="1:5">
      <c r="A123" s="28" t="s">
        <v>272</v>
      </c>
      <c r="B123" s="29">
        <v>12767.95</v>
      </c>
      <c r="C123" s="29">
        <v>7537.2650000000003</v>
      </c>
      <c r="D123" s="29">
        <v>59.032600000000002</v>
      </c>
      <c r="E123" s="28" t="str">
        <f>IF(COUNTIF('2021 Opiekun'!A:A,A123)=1,"OK","brak w bazie")</f>
        <v>OK</v>
      </c>
    </row>
    <row r="124" spans="1:5">
      <c r="A124" s="28" t="s">
        <v>361</v>
      </c>
      <c r="B124" s="28">
        <v>19248.2</v>
      </c>
      <c r="C124" s="28">
        <v>7267.7865000000002</v>
      </c>
      <c r="D124" s="28">
        <v>37.758200000000002</v>
      </c>
      <c r="E124" s="28" t="str">
        <f>IF(COUNTIF('2021 Opiekun'!A:A,A124)=1,"OK","brak w bazie")</f>
        <v>OK</v>
      </c>
    </row>
    <row r="125" spans="1:5">
      <c r="A125" s="28" t="s">
        <v>514</v>
      </c>
      <c r="B125" s="28">
        <v>11381.97</v>
      </c>
      <c r="C125" s="28">
        <v>7180.9359999999997</v>
      </c>
      <c r="D125" s="28">
        <v>63.090400000000002</v>
      </c>
      <c r="E125" s="28" t="str">
        <f>IF(COUNTIF('2021 Opiekun'!A:A,A125)=1,"OK","brak w bazie")</f>
        <v>OK</v>
      </c>
    </row>
    <row r="126" spans="1:5">
      <c r="A126" s="28" t="s">
        <v>106</v>
      </c>
      <c r="B126" s="28">
        <v>15189.9</v>
      </c>
      <c r="C126" s="28">
        <v>7076.59</v>
      </c>
      <c r="D126" s="28">
        <v>46.587400000000002</v>
      </c>
      <c r="E126" s="28" t="str">
        <f>IF(COUNTIF('2021 Opiekun'!A:A,A126)=1,"OK","brak w bazie")</f>
        <v>OK</v>
      </c>
    </row>
    <row r="127" spans="1:5">
      <c r="A127" s="28" t="s">
        <v>316</v>
      </c>
      <c r="B127" s="28">
        <v>32858</v>
      </c>
      <c r="C127" s="28">
        <v>7046.6774999999998</v>
      </c>
      <c r="D127" s="28">
        <v>21.445799999999998</v>
      </c>
      <c r="E127" s="28" t="str">
        <f>IF(COUNTIF('2021 Opiekun'!A:A,A127)=1,"OK","brak w bazie")</f>
        <v>OK</v>
      </c>
    </row>
    <row r="128" spans="1:5">
      <c r="A128" s="28" t="s">
        <v>535</v>
      </c>
      <c r="B128" s="28">
        <v>20319.93</v>
      </c>
      <c r="C128" s="28">
        <v>6982.4920000000002</v>
      </c>
      <c r="D128" s="28">
        <v>34.362699999999997</v>
      </c>
      <c r="E128" s="28" t="str">
        <f>IF(COUNTIF('2021 Opiekun'!A:A,A128)=1,"OK","brak w bazie")</f>
        <v>OK</v>
      </c>
    </row>
    <row r="129" spans="1:5">
      <c r="A129" s="28" t="s">
        <v>160</v>
      </c>
      <c r="B129" s="28">
        <v>12509.38</v>
      </c>
      <c r="C129" s="28">
        <v>6957.2560000000003</v>
      </c>
      <c r="D129" s="28">
        <v>55.616300000000003</v>
      </c>
      <c r="E129" s="28" t="str">
        <f>IF(COUNTIF('2021 Opiekun'!A:A,A129)=1,"OK","brak w bazie")</f>
        <v>OK</v>
      </c>
    </row>
    <row r="130" spans="1:5">
      <c r="A130" s="28" t="s">
        <v>588</v>
      </c>
      <c r="B130" s="28">
        <v>31339.99</v>
      </c>
      <c r="C130" s="28">
        <v>6955.2640000000001</v>
      </c>
      <c r="D130" s="28">
        <v>22.192900000000002</v>
      </c>
      <c r="E130" s="28" t="str">
        <f>IF(COUNTIF('2021 Opiekun'!A:A,A130)=1,"OK","brak w bazie")</f>
        <v>OK</v>
      </c>
    </row>
    <row r="131" spans="1:5">
      <c r="A131" s="28" t="s">
        <v>171</v>
      </c>
      <c r="B131" s="28">
        <v>8145</v>
      </c>
      <c r="C131" s="28">
        <v>6954.83</v>
      </c>
      <c r="D131" s="28">
        <v>85.387699999999995</v>
      </c>
      <c r="E131" s="28" t="str">
        <f>IF(COUNTIF('2021 Opiekun'!A:A,A131)=1,"OK","brak w bazie")</f>
        <v>OK</v>
      </c>
    </row>
    <row r="132" spans="1:5">
      <c r="A132" s="28" t="s">
        <v>183</v>
      </c>
      <c r="B132" s="28">
        <v>21040.23</v>
      </c>
      <c r="C132" s="28">
        <v>6916.7759999999998</v>
      </c>
      <c r="D132" s="28">
        <v>32.874000000000002</v>
      </c>
      <c r="E132" s="28" t="str">
        <f>IF(COUNTIF('2021 Opiekun'!A:A,A132)=1,"OK","brak w bazie")</f>
        <v>OK</v>
      </c>
    </row>
    <row r="133" spans="1:5">
      <c r="A133" s="28" t="s">
        <v>270</v>
      </c>
      <c r="B133" s="28">
        <v>15519.03</v>
      </c>
      <c r="C133" s="28">
        <v>6811.26</v>
      </c>
      <c r="D133" s="28">
        <v>43.889699999999998</v>
      </c>
      <c r="E133" s="28" t="str">
        <f>IF(COUNTIF('2021 Opiekun'!A:A,A133)=1,"OK","brak w bazie")</f>
        <v>OK</v>
      </c>
    </row>
    <row r="134" spans="1:5">
      <c r="A134" s="28" t="s">
        <v>219</v>
      </c>
      <c r="B134" s="28">
        <v>15397.31</v>
      </c>
      <c r="C134" s="28">
        <v>6785.3</v>
      </c>
      <c r="D134" s="28">
        <v>44.067999999999998</v>
      </c>
      <c r="E134" s="28" t="str">
        <f>IF(COUNTIF('2021 Opiekun'!A:A,A134)=1,"OK","brak w bazie")</f>
        <v>OK</v>
      </c>
    </row>
    <row r="135" spans="1:5">
      <c r="A135" s="28" t="s">
        <v>326</v>
      </c>
      <c r="B135" s="28">
        <v>23681.8</v>
      </c>
      <c r="C135" s="28">
        <v>6469.42</v>
      </c>
      <c r="D135" s="28">
        <v>27.318100000000001</v>
      </c>
      <c r="E135" s="28" t="str">
        <f>IF(COUNTIF('2021 Opiekun'!A:A,A135)=1,"OK","brak w bazie")</f>
        <v>OK</v>
      </c>
    </row>
    <row r="136" spans="1:5">
      <c r="A136" s="28" t="s">
        <v>111</v>
      </c>
      <c r="B136" s="28">
        <v>17531.78</v>
      </c>
      <c r="C136" s="28">
        <v>6450.2860000000001</v>
      </c>
      <c r="D136" s="28">
        <v>36.791899999999998</v>
      </c>
      <c r="E136" s="28" t="str">
        <f>IF(COUNTIF('2021 Opiekun'!A:A,A136)=1,"OK","brak w bazie")</f>
        <v>OK</v>
      </c>
    </row>
    <row r="137" spans="1:5">
      <c r="A137" s="28" t="s">
        <v>355</v>
      </c>
      <c r="B137" s="28">
        <v>15443.82</v>
      </c>
      <c r="C137" s="28">
        <v>6336.12</v>
      </c>
      <c r="D137" s="28">
        <v>41.026800000000001</v>
      </c>
      <c r="E137" s="28" t="str">
        <f>IF(COUNTIF('2021 Opiekun'!A:A,A137)=1,"OK","brak w bazie")</f>
        <v>OK</v>
      </c>
    </row>
    <row r="138" spans="1:5">
      <c r="A138" s="28" t="s">
        <v>290</v>
      </c>
      <c r="B138" s="28">
        <v>23650.92</v>
      </c>
      <c r="C138" s="28">
        <v>6303.59</v>
      </c>
      <c r="D138" s="28">
        <v>26.6526</v>
      </c>
      <c r="E138" s="28" t="str">
        <f>IF(COUNTIF('2021 Opiekun'!A:A,A138)=1,"OK","brak w bazie")</f>
        <v>OK</v>
      </c>
    </row>
    <row r="139" spans="1:5">
      <c r="A139" s="28" t="s">
        <v>332</v>
      </c>
      <c r="B139" s="28">
        <v>10423.15</v>
      </c>
      <c r="C139" s="28">
        <v>6256.5317999999997</v>
      </c>
      <c r="D139" s="28">
        <v>60.025300000000001</v>
      </c>
      <c r="E139" s="28" t="str">
        <f>IF(COUNTIF('2021 Opiekun'!A:A,A139)=1,"OK","brak w bazie")</f>
        <v>OK</v>
      </c>
    </row>
    <row r="140" spans="1:5">
      <c r="A140" s="28" t="s">
        <v>592</v>
      </c>
      <c r="B140" s="28">
        <v>17954.419999999998</v>
      </c>
      <c r="C140" s="28">
        <v>6197.9179999999997</v>
      </c>
      <c r="D140" s="28">
        <v>34.520200000000003</v>
      </c>
      <c r="E140" s="28" t="str">
        <f>IF(COUNTIF('2021 Opiekun'!A:A,A140)=1,"OK","brak w bazie")</f>
        <v>OK</v>
      </c>
    </row>
    <row r="141" spans="1:5">
      <c r="A141" s="28" t="s">
        <v>708</v>
      </c>
      <c r="B141" s="28">
        <v>14697.16</v>
      </c>
      <c r="C141" s="28">
        <v>6183.99</v>
      </c>
      <c r="D141" s="28">
        <v>42.076000000000001</v>
      </c>
      <c r="E141" s="28" t="str">
        <f>IF(COUNTIF('2021 Opiekun'!A:A,A141)=1,"OK","brak w bazie")</f>
        <v>OK</v>
      </c>
    </row>
    <row r="142" spans="1:5">
      <c r="A142" s="28" t="s">
        <v>321</v>
      </c>
      <c r="B142" s="28">
        <v>18826.240000000002</v>
      </c>
      <c r="C142" s="28">
        <v>5884.63</v>
      </c>
      <c r="D142" s="28">
        <v>31.2575</v>
      </c>
      <c r="E142" s="28" t="str">
        <f>IF(COUNTIF('2021 Opiekun'!A:A,A142)=1,"OK","brak w bazie")</f>
        <v>OK</v>
      </c>
    </row>
    <row r="143" spans="1:5">
      <c r="A143" s="28" t="s">
        <v>371</v>
      </c>
      <c r="B143" s="28">
        <v>10889.74</v>
      </c>
      <c r="C143" s="28">
        <v>5847.643</v>
      </c>
      <c r="D143" s="28">
        <v>53.698599999999999</v>
      </c>
      <c r="E143" s="28" t="str">
        <f>IF(COUNTIF('2021 Opiekun'!A:A,A143)=1,"OK","brak w bazie")</f>
        <v>OK</v>
      </c>
    </row>
    <row r="144" spans="1:5">
      <c r="A144" s="28" t="s">
        <v>300</v>
      </c>
      <c r="B144" s="28">
        <v>13995.89</v>
      </c>
      <c r="C144" s="28">
        <v>5795.74</v>
      </c>
      <c r="D144" s="28">
        <v>41.410200000000003</v>
      </c>
      <c r="E144" s="28" t="str">
        <f>IF(COUNTIF('2021 Opiekun'!A:A,A144)=1,"OK","brak w bazie")</f>
        <v>OK</v>
      </c>
    </row>
    <row r="145" spans="1:5">
      <c r="A145" s="28" t="s">
        <v>569</v>
      </c>
      <c r="B145" s="28">
        <v>18698.75</v>
      </c>
      <c r="C145" s="28">
        <v>5789.58</v>
      </c>
      <c r="D145" s="28">
        <v>30.962299999999999</v>
      </c>
      <c r="E145" s="28" t="str">
        <f>IF(COUNTIF('2021 Opiekun'!A:A,A145)=1,"OK","brak w bazie")</f>
        <v>OK</v>
      </c>
    </row>
    <row r="146" spans="1:5">
      <c r="A146" s="28" t="s">
        <v>372</v>
      </c>
      <c r="B146" s="28">
        <v>31467.599999999999</v>
      </c>
      <c r="C146" s="28">
        <v>5774.223</v>
      </c>
      <c r="D146" s="28">
        <v>18.349699999999999</v>
      </c>
      <c r="E146" s="28" t="str">
        <f>IF(COUNTIF('2021 Opiekun'!A:A,A146)=1,"OK","brak w bazie")</f>
        <v>OK</v>
      </c>
    </row>
    <row r="147" spans="1:5">
      <c r="A147" s="28" t="s">
        <v>739</v>
      </c>
      <c r="B147" s="28">
        <v>10115.200000000001</v>
      </c>
      <c r="C147" s="28">
        <v>5764.7</v>
      </c>
      <c r="D147" s="28">
        <v>56.990400000000001</v>
      </c>
      <c r="E147" s="28" t="str">
        <f>IF(COUNTIF('2021 Opiekun'!A:A,A147)=1,"OK","brak w bazie")</f>
        <v>OK</v>
      </c>
    </row>
    <row r="148" spans="1:5">
      <c r="A148" s="28" t="s">
        <v>168</v>
      </c>
      <c r="B148" s="28">
        <v>17380.310000000001</v>
      </c>
      <c r="C148" s="28">
        <v>5755.17</v>
      </c>
      <c r="D148" s="28">
        <v>33.113100000000003</v>
      </c>
      <c r="E148" s="28" t="str">
        <f>IF(COUNTIF('2021 Opiekun'!A:A,A148)=1,"OK","brak w bazie")</f>
        <v>OK</v>
      </c>
    </row>
    <row r="149" spans="1:5">
      <c r="A149" s="28" t="s">
        <v>360</v>
      </c>
      <c r="B149" s="28">
        <v>34262.019999999997</v>
      </c>
      <c r="C149" s="28">
        <v>5580.3370000000004</v>
      </c>
      <c r="D149" s="28">
        <v>16.287199999999999</v>
      </c>
      <c r="E149" s="28" t="str">
        <f>IF(COUNTIF('2021 Opiekun'!A:A,A149)=1,"OK","brak w bazie")</f>
        <v>OK</v>
      </c>
    </row>
    <row r="150" spans="1:5">
      <c r="A150" s="28" t="s">
        <v>457</v>
      </c>
      <c r="B150" s="28">
        <v>16996.64</v>
      </c>
      <c r="C150" s="28">
        <v>5561.14</v>
      </c>
      <c r="D150" s="28">
        <v>32.719000000000001</v>
      </c>
      <c r="E150" s="28" t="str">
        <f>IF(COUNTIF('2021 Opiekun'!A:A,A150)=1,"OK","brak w bazie")</f>
        <v>OK</v>
      </c>
    </row>
    <row r="151" spans="1:5">
      <c r="A151" s="28" t="s">
        <v>397</v>
      </c>
      <c r="B151" s="28">
        <v>22696.92</v>
      </c>
      <c r="C151" s="28">
        <v>5486.59</v>
      </c>
      <c r="D151" s="28">
        <v>24.173200000000001</v>
      </c>
      <c r="E151" s="28" t="str">
        <f>IF(COUNTIF('2021 Opiekun'!A:A,A151)=1,"OK","brak w bazie")</f>
        <v>OK</v>
      </c>
    </row>
    <row r="152" spans="1:5">
      <c r="A152" s="28" t="s">
        <v>159</v>
      </c>
      <c r="B152" s="28">
        <v>13223.1</v>
      </c>
      <c r="C152" s="28">
        <v>5481.1468000000004</v>
      </c>
      <c r="D152" s="28">
        <v>41.4512</v>
      </c>
      <c r="E152" s="28" t="str">
        <f>IF(COUNTIF('2021 Opiekun'!A:A,A152)=1,"OK","brak w bazie")</f>
        <v>OK</v>
      </c>
    </row>
    <row r="153" spans="1:5">
      <c r="A153" s="28" t="s">
        <v>336</v>
      </c>
      <c r="B153" s="28">
        <v>19695.080000000002</v>
      </c>
      <c r="C153" s="28">
        <v>5464.3919999999998</v>
      </c>
      <c r="D153" s="28">
        <v>27.744900000000001</v>
      </c>
      <c r="E153" s="28" t="str">
        <f>IF(COUNTIF('2021 Opiekun'!A:A,A153)=1,"OK","brak w bazie")</f>
        <v>OK</v>
      </c>
    </row>
    <row r="154" spans="1:5">
      <c r="A154" s="28" t="s">
        <v>253</v>
      </c>
      <c r="B154" s="28">
        <v>13101.5</v>
      </c>
      <c r="C154" s="28">
        <v>5436.0495000000001</v>
      </c>
      <c r="D154" s="28">
        <v>41.491799999999998</v>
      </c>
      <c r="E154" s="28" t="str">
        <f>IF(COUNTIF('2021 Opiekun'!A:A,A154)=1,"OK","brak w bazie")</f>
        <v>OK</v>
      </c>
    </row>
    <row r="155" spans="1:5">
      <c r="A155" s="28" t="s">
        <v>587</v>
      </c>
      <c r="B155" s="28">
        <v>27566.79</v>
      </c>
      <c r="C155" s="28">
        <v>5400.2650000000003</v>
      </c>
      <c r="D155" s="28">
        <v>19.589700000000001</v>
      </c>
      <c r="E155" s="28" t="str">
        <f>IF(COUNTIF('2021 Opiekun'!A:A,A155)=1,"OK","brak w bazie")</f>
        <v>OK</v>
      </c>
    </row>
    <row r="156" spans="1:5">
      <c r="A156" s="28" t="s">
        <v>235</v>
      </c>
      <c r="B156" s="28">
        <v>15095.5</v>
      </c>
      <c r="C156" s="28">
        <v>5377.74</v>
      </c>
      <c r="D156" s="28">
        <v>35.624699999999997</v>
      </c>
      <c r="E156" s="28" t="str">
        <f>IF(COUNTIF('2021 Opiekun'!A:A,A156)=1,"OK","brak w bazie")</f>
        <v>OK</v>
      </c>
    </row>
    <row r="157" spans="1:5">
      <c r="A157" s="28" t="s">
        <v>445</v>
      </c>
      <c r="B157" s="28">
        <v>17557.36</v>
      </c>
      <c r="C157" s="28">
        <v>5321.7385000000004</v>
      </c>
      <c r="D157" s="28">
        <v>30.310500000000001</v>
      </c>
      <c r="E157" s="28" t="str">
        <f>IF(COUNTIF('2021 Opiekun'!A:A,A157)=1,"OK","brak w bazie")</f>
        <v>OK</v>
      </c>
    </row>
    <row r="158" spans="1:5">
      <c r="A158" s="28" t="s">
        <v>108</v>
      </c>
      <c r="B158" s="28">
        <v>9334.57</v>
      </c>
      <c r="C158" s="28">
        <v>5298.8027000000002</v>
      </c>
      <c r="D158" s="28">
        <v>56.765300000000003</v>
      </c>
      <c r="E158" s="28" t="str">
        <f>IF(COUNTIF('2021 Opiekun'!A:A,A158)=1,"OK","brak w bazie")</f>
        <v>OK</v>
      </c>
    </row>
    <row r="159" spans="1:5">
      <c r="A159" s="28" t="s">
        <v>257</v>
      </c>
      <c r="B159" s="28">
        <v>13005.6</v>
      </c>
      <c r="C159" s="28">
        <v>5171.3999999999996</v>
      </c>
      <c r="D159" s="28">
        <v>39.762799999999999</v>
      </c>
      <c r="E159" s="28" t="str">
        <f>IF(COUNTIF('2021 Opiekun'!A:A,A159)=1,"OK","brak w bazie")</f>
        <v>OK</v>
      </c>
    </row>
    <row r="160" spans="1:5">
      <c r="A160" s="28" t="s">
        <v>265</v>
      </c>
      <c r="B160" s="28">
        <v>8522.61</v>
      </c>
      <c r="C160" s="28">
        <v>5121.4669999999996</v>
      </c>
      <c r="D160" s="28">
        <v>60.092700000000001</v>
      </c>
      <c r="E160" s="28" t="str">
        <f>IF(COUNTIF('2021 Opiekun'!A:A,A160)=1,"OK","brak w bazie")</f>
        <v>OK</v>
      </c>
    </row>
    <row r="161" spans="1:5">
      <c r="A161" s="28" t="s">
        <v>586</v>
      </c>
      <c r="B161" s="28">
        <v>14287.38</v>
      </c>
      <c r="C161" s="28">
        <v>5048.1000000000004</v>
      </c>
      <c r="D161" s="28">
        <v>35.332500000000003</v>
      </c>
      <c r="E161" s="28" t="str">
        <f>IF(COUNTIF('2021 Opiekun'!A:A,A161)=1,"OK","brak w bazie")</f>
        <v>OK</v>
      </c>
    </row>
    <row r="162" spans="1:5">
      <c r="A162" s="28" t="s">
        <v>180</v>
      </c>
      <c r="B162" s="28">
        <v>10171.5</v>
      </c>
      <c r="C162" s="28">
        <v>4981.2903999999999</v>
      </c>
      <c r="D162" s="28">
        <v>48.972999999999999</v>
      </c>
      <c r="E162" s="28" t="str">
        <f>IF(COUNTIF('2021 Opiekun'!A:A,A162)=1,"OK","brak w bazie")</f>
        <v>OK</v>
      </c>
    </row>
    <row r="163" spans="1:5">
      <c r="A163" s="28" t="s">
        <v>301</v>
      </c>
      <c r="B163" s="28">
        <v>11862.3</v>
      </c>
      <c r="C163" s="28">
        <v>4969.2</v>
      </c>
      <c r="D163" s="28">
        <v>41.890599999999999</v>
      </c>
      <c r="E163" s="28" t="str">
        <f>IF(COUNTIF('2021 Opiekun'!A:A,A163)=1,"OK","brak w bazie")</f>
        <v>OK</v>
      </c>
    </row>
    <row r="164" spans="1:5">
      <c r="A164" s="28" t="s">
        <v>329</v>
      </c>
      <c r="B164" s="28">
        <v>17343.37</v>
      </c>
      <c r="C164" s="28">
        <v>4958.7</v>
      </c>
      <c r="D164" s="28">
        <v>28.5913</v>
      </c>
      <c r="E164" s="28" t="str">
        <f>IF(COUNTIF('2021 Opiekun'!A:A,A164)=1,"OK","brak w bazie")</f>
        <v>OK</v>
      </c>
    </row>
    <row r="165" spans="1:5">
      <c r="A165" s="28" t="s">
        <v>285</v>
      </c>
      <c r="B165" s="28">
        <v>13480.73</v>
      </c>
      <c r="C165" s="28">
        <v>4941.0865000000003</v>
      </c>
      <c r="D165" s="28">
        <v>36.652900000000002</v>
      </c>
      <c r="E165" s="28" t="str">
        <f>IF(COUNTIF('2021 Opiekun'!A:A,A165)=1,"OK","brak w bazie")</f>
        <v>OK</v>
      </c>
    </row>
    <row r="166" spans="1:5">
      <c r="A166" s="28" t="s">
        <v>153</v>
      </c>
      <c r="B166" s="28">
        <v>7692.8</v>
      </c>
      <c r="C166" s="28">
        <v>4922.3626999999997</v>
      </c>
      <c r="D166" s="28">
        <v>63.986600000000003</v>
      </c>
      <c r="E166" s="28" t="str">
        <f>IF(COUNTIF('2021 Opiekun'!A:A,A166)=1,"OK","brak w bazie")</f>
        <v>OK</v>
      </c>
    </row>
    <row r="167" spans="1:5">
      <c r="A167" s="28" t="s">
        <v>277</v>
      </c>
      <c r="B167" s="28">
        <v>11992.77</v>
      </c>
      <c r="C167" s="28">
        <v>4901.9110000000001</v>
      </c>
      <c r="D167" s="28">
        <v>40.873800000000003</v>
      </c>
      <c r="E167" s="28" t="str">
        <f>IF(COUNTIF('2021 Opiekun'!A:A,A167)=1,"OK","brak w bazie")</f>
        <v>OK</v>
      </c>
    </row>
    <row r="168" spans="1:5">
      <c r="A168" s="28" t="s">
        <v>564</v>
      </c>
      <c r="B168" s="28">
        <v>22653.5</v>
      </c>
      <c r="C168" s="28">
        <v>4880.6000000000004</v>
      </c>
      <c r="D168" s="28">
        <v>21.544499999999999</v>
      </c>
      <c r="E168" s="28" t="str">
        <f>IF(COUNTIF('2021 Opiekun'!A:A,A168)=1,"OK","brak w bazie")</f>
        <v>OK</v>
      </c>
    </row>
    <row r="169" spans="1:5">
      <c r="A169" s="28" t="s">
        <v>568</v>
      </c>
      <c r="B169" s="28">
        <v>12636.1</v>
      </c>
      <c r="C169" s="28">
        <v>4842.7530999999999</v>
      </c>
      <c r="D169" s="28">
        <v>38.3247</v>
      </c>
      <c r="E169" s="28" t="str">
        <f>IF(COUNTIF('2021 Opiekun'!A:A,A169)=1,"OK","brak w bazie")</f>
        <v>OK</v>
      </c>
    </row>
    <row r="170" spans="1:5">
      <c r="A170" s="28" t="s">
        <v>145</v>
      </c>
      <c r="B170" s="28">
        <v>8476.6200000000008</v>
      </c>
      <c r="C170" s="28">
        <v>4815.4799999999996</v>
      </c>
      <c r="D170" s="28">
        <v>56.808900000000001</v>
      </c>
      <c r="E170" s="28" t="str">
        <f>IF(COUNTIF('2021 Opiekun'!A:A,A170)=1,"OK","brak w bazie")</f>
        <v>OK</v>
      </c>
    </row>
    <row r="171" spans="1:5">
      <c r="A171" s="28" t="s">
        <v>163</v>
      </c>
      <c r="B171" s="28">
        <v>11193.6</v>
      </c>
      <c r="C171" s="28">
        <v>4796.2120000000004</v>
      </c>
      <c r="D171" s="28">
        <v>42.847799999999999</v>
      </c>
      <c r="E171" s="28" t="str">
        <f>IF(COUNTIF('2021 Opiekun'!A:A,A171)=1,"OK","brak w bazie")</f>
        <v>OK</v>
      </c>
    </row>
    <row r="172" spans="1:5">
      <c r="A172" s="28" t="s">
        <v>357</v>
      </c>
      <c r="B172" s="28">
        <v>17634.25</v>
      </c>
      <c r="C172" s="28">
        <v>4761.0736999999999</v>
      </c>
      <c r="D172" s="28">
        <v>26.998999999999999</v>
      </c>
      <c r="E172" s="28" t="str">
        <f>IF(COUNTIF('2021 Opiekun'!A:A,A172)=1,"OK","brak w bazie")</f>
        <v>OK</v>
      </c>
    </row>
    <row r="173" spans="1:5">
      <c r="A173" s="28" t="s">
        <v>709</v>
      </c>
      <c r="B173" s="28">
        <v>9249.48</v>
      </c>
      <c r="C173" s="28">
        <v>4738.4404999999997</v>
      </c>
      <c r="D173" s="28">
        <v>51.229199999999999</v>
      </c>
      <c r="E173" s="28" t="str">
        <f>IF(COUNTIF('2021 Opiekun'!A:A,A173)=1,"OK","brak w bazie")</f>
        <v>OK</v>
      </c>
    </row>
    <row r="174" spans="1:5">
      <c r="A174" s="28" t="s">
        <v>119</v>
      </c>
      <c r="B174" s="28">
        <v>8415.2199999999993</v>
      </c>
      <c r="C174" s="28">
        <v>4694.4279999999999</v>
      </c>
      <c r="D174" s="28">
        <v>55.7849</v>
      </c>
      <c r="E174" s="28" t="str">
        <f>IF(COUNTIF('2021 Opiekun'!A:A,A174)=1,"OK","brak w bazie")</f>
        <v>OK</v>
      </c>
    </row>
    <row r="175" spans="1:5">
      <c r="A175" s="28" t="s">
        <v>561</v>
      </c>
      <c r="B175" s="28">
        <v>8414.66</v>
      </c>
      <c r="C175" s="28">
        <v>4660.25</v>
      </c>
      <c r="D175" s="28">
        <v>55.3825</v>
      </c>
      <c r="E175" s="28" t="str">
        <f>IF(COUNTIF('2021 Opiekun'!A:A,A175)=1,"OK","brak w bazie")</f>
        <v>OK</v>
      </c>
    </row>
    <row r="176" spans="1:5">
      <c r="A176" s="28" t="s">
        <v>356</v>
      </c>
      <c r="B176" s="28">
        <v>8483.73</v>
      </c>
      <c r="C176" s="28">
        <v>4544.7285000000002</v>
      </c>
      <c r="D176" s="28">
        <v>53.569899999999997</v>
      </c>
      <c r="E176" s="28" t="str">
        <f>IF(COUNTIF('2021 Opiekun'!A:A,A176)=1,"OK","brak w bazie")</f>
        <v>OK</v>
      </c>
    </row>
    <row r="177" spans="1:5">
      <c r="A177" s="28" t="s">
        <v>625</v>
      </c>
      <c r="B177" s="28">
        <v>27311</v>
      </c>
      <c r="C177" s="28">
        <v>4504.8100000000004</v>
      </c>
      <c r="D177" s="28">
        <v>16.494399999999999</v>
      </c>
      <c r="E177" s="28" t="str">
        <f>IF(COUNTIF('2021 Opiekun'!A:A,A177)=1,"OK","brak w bazie")</f>
        <v>OK</v>
      </c>
    </row>
    <row r="178" spans="1:5">
      <c r="A178" s="28" t="s">
        <v>6</v>
      </c>
      <c r="B178" s="28">
        <v>8367.7099999999991</v>
      </c>
      <c r="C178" s="28">
        <v>4448.9840000000004</v>
      </c>
      <c r="D178" s="28">
        <v>53.168399999999998</v>
      </c>
      <c r="E178" s="28" t="str">
        <f>IF(COUNTIF('2021 Opiekun'!A:A,A178)=1,"OK","brak w bazie")</f>
        <v>OK</v>
      </c>
    </row>
    <row r="179" spans="1:5">
      <c r="A179" s="28" t="s">
        <v>156</v>
      </c>
      <c r="B179" s="28">
        <v>7142.16</v>
      </c>
      <c r="C179" s="28">
        <v>4435.03</v>
      </c>
      <c r="D179" s="28">
        <v>62.096400000000003</v>
      </c>
      <c r="E179" s="28" t="str">
        <f>IF(COUNTIF('2021 Opiekun'!A:A,A179)=1,"OK","brak w bazie")</f>
        <v>OK</v>
      </c>
    </row>
    <row r="180" spans="1:5">
      <c r="A180" s="28" t="s">
        <v>263</v>
      </c>
      <c r="B180" s="28">
        <v>14615.61</v>
      </c>
      <c r="C180" s="28">
        <v>4382.4137000000001</v>
      </c>
      <c r="D180" s="28">
        <v>29.984400000000001</v>
      </c>
      <c r="E180" s="28" t="str">
        <f>IF(COUNTIF('2021 Opiekun'!A:A,A180)=1,"OK","brak w bazie")</f>
        <v>OK</v>
      </c>
    </row>
    <row r="181" spans="1:5">
      <c r="A181" s="28" t="s">
        <v>164</v>
      </c>
      <c r="B181" s="28">
        <v>5255</v>
      </c>
      <c r="C181" s="28">
        <v>4300.3100000000004</v>
      </c>
      <c r="D181" s="28">
        <v>81.832700000000003</v>
      </c>
      <c r="E181" s="28" t="str">
        <f>IF(COUNTIF('2021 Opiekun'!A:A,A181)=1,"OK","brak w bazie")</f>
        <v>OK</v>
      </c>
    </row>
    <row r="182" spans="1:5">
      <c r="A182" s="28" t="s">
        <v>124</v>
      </c>
      <c r="B182" s="28">
        <v>7220.7</v>
      </c>
      <c r="C182" s="28">
        <v>4145.7375000000002</v>
      </c>
      <c r="D182" s="28">
        <v>57.4146</v>
      </c>
      <c r="E182" s="28" t="str">
        <f>IF(COUNTIF('2021 Opiekun'!A:A,A182)=1,"OK","brak w bazie")</f>
        <v>OK</v>
      </c>
    </row>
    <row r="183" spans="1:5">
      <c r="A183" s="28" t="s">
        <v>177</v>
      </c>
      <c r="B183" s="28">
        <v>9769.61</v>
      </c>
      <c r="C183" s="28">
        <v>4085.9</v>
      </c>
      <c r="D183" s="28">
        <v>41.822499999999998</v>
      </c>
      <c r="E183" s="28" t="str">
        <f>IF(COUNTIF('2021 Opiekun'!A:A,A183)=1,"OK","brak w bazie")</f>
        <v>OK</v>
      </c>
    </row>
    <row r="184" spans="1:5">
      <c r="A184" s="28" t="s">
        <v>415</v>
      </c>
      <c r="B184" s="28">
        <v>6171.65</v>
      </c>
      <c r="C184" s="28">
        <v>4004.8150000000001</v>
      </c>
      <c r="D184" s="28">
        <v>64.890500000000003</v>
      </c>
      <c r="E184" s="28" t="str">
        <f>IF(COUNTIF('2021 Opiekun'!A:A,A184)=1,"OK","brak w bazie")</f>
        <v>OK</v>
      </c>
    </row>
    <row r="185" spans="1:5">
      <c r="A185" s="28" t="s">
        <v>417</v>
      </c>
      <c r="B185" s="29">
        <v>12804.57</v>
      </c>
      <c r="C185" s="29">
        <v>4003.8928999999998</v>
      </c>
      <c r="D185" s="29">
        <v>31.269200000000001</v>
      </c>
      <c r="E185" s="28" t="str">
        <f>IF(COUNTIF('2021 Opiekun'!A:A,A185)=1,"OK","brak w bazie")</f>
        <v>OK</v>
      </c>
    </row>
    <row r="186" spans="1:5">
      <c r="A186" s="28" t="s">
        <v>276</v>
      </c>
      <c r="B186" s="28">
        <v>8177.04</v>
      </c>
      <c r="C186" s="28">
        <v>3956.24</v>
      </c>
      <c r="D186" s="28">
        <v>48.382199999999997</v>
      </c>
      <c r="E186" s="28" t="str">
        <f>IF(COUNTIF('2021 Opiekun'!A:A,A186)=1,"OK","brak w bazie")</f>
        <v>OK</v>
      </c>
    </row>
    <row r="187" spans="1:5">
      <c r="A187" s="28" t="s">
        <v>381</v>
      </c>
      <c r="B187" s="28">
        <v>17272.53</v>
      </c>
      <c r="C187" s="28">
        <v>3893.26</v>
      </c>
      <c r="D187" s="28">
        <v>22.540099999999999</v>
      </c>
      <c r="E187" s="28" t="str">
        <f>IF(COUNTIF('2021 Opiekun'!A:A,A187)=1,"OK","brak w bazie")</f>
        <v>OK</v>
      </c>
    </row>
    <row r="188" spans="1:5">
      <c r="A188" s="28" t="s">
        <v>403</v>
      </c>
      <c r="B188" s="28">
        <v>16642.240000000002</v>
      </c>
      <c r="C188" s="28">
        <v>3890.0940000000001</v>
      </c>
      <c r="D188" s="28">
        <v>23.3748</v>
      </c>
      <c r="E188" s="28" t="str">
        <f>IF(COUNTIF('2021 Opiekun'!A:A,A188)=1,"OK","brak w bazie")</f>
        <v>OK</v>
      </c>
    </row>
    <row r="189" spans="1:5">
      <c r="A189" s="28" t="s">
        <v>798</v>
      </c>
      <c r="B189" s="28">
        <v>7993.49</v>
      </c>
      <c r="C189" s="28">
        <v>3802.6273999999999</v>
      </c>
      <c r="D189" s="28">
        <v>47.5715</v>
      </c>
      <c r="E189" s="28" t="str">
        <f>IF(COUNTIF('2021 Opiekun'!A:A,A189)=1,"OK","brak w bazie")</f>
        <v>OK</v>
      </c>
    </row>
    <row r="190" spans="1:5">
      <c r="A190" s="28" t="s">
        <v>690</v>
      </c>
      <c r="B190" s="28">
        <v>10296.5</v>
      </c>
      <c r="C190" s="28">
        <v>3801.92</v>
      </c>
      <c r="D190" s="28">
        <v>36.924300000000002</v>
      </c>
      <c r="E190" s="28" t="str">
        <f>IF(COUNTIF('2021 Opiekun'!A:A,A190)=1,"OK","brak w bazie")</f>
        <v>OK</v>
      </c>
    </row>
    <row r="191" spans="1:5">
      <c r="A191" s="28" t="s">
        <v>161</v>
      </c>
      <c r="B191" s="28">
        <v>7022.92</v>
      </c>
      <c r="C191" s="28">
        <v>3793.8359999999998</v>
      </c>
      <c r="D191" s="28">
        <v>54.020699999999998</v>
      </c>
      <c r="E191" s="28" t="str">
        <f>IF(COUNTIF('2021 Opiekun'!A:A,A191)=1,"OK","brak w bazie")</f>
        <v>OK</v>
      </c>
    </row>
    <row r="192" spans="1:5">
      <c r="A192" s="28" t="s">
        <v>182</v>
      </c>
      <c r="B192" s="28">
        <v>7426.05</v>
      </c>
      <c r="C192" s="28">
        <v>3715.5549999999998</v>
      </c>
      <c r="D192" s="28">
        <v>50.033999999999999</v>
      </c>
      <c r="E192" s="28" t="str">
        <f>IF(COUNTIF('2021 Opiekun'!A:A,A192)=1,"OK","brak w bazie")</f>
        <v>OK</v>
      </c>
    </row>
    <row r="193" spans="1:5">
      <c r="A193" s="28" t="s">
        <v>695</v>
      </c>
      <c r="B193" s="28">
        <v>31645.48</v>
      </c>
      <c r="C193" s="28">
        <v>3710.38</v>
      </c>
      <c r="D193" s="28">
        <v>11.7248</v>
      </c>
      <c r="E193" s="28" t="str">
        <f>IF(COUNTIF('2021 Opiekun'!A:A,A193)=1,"OK","brak w bazie")</f>
        <v>OK</v>
      </c>
    </row>
    <row r="194" spans="1:5">
      <c r="A194" s="28" t="s">
        <v>368</v>
      </c>
      <c r="B194" s="28">
        <v>15005.5</v>
      </c>
      <c r="C194" s="28">
        <v>3698.1615999999999</v>
      </c>
      <c r="D194" s="28">
        <v>24.645299999999999</v>
      </c>
      <c r="E194" s="28" t="str">
        <f>IF(COUNTIF('2021 Opiekun'!A:A,A194)=1,"OK","brak w bazie")</f>
        <v>OK</v>
      </c>
    </row>
    <row r="195" spans="1:5">
      <c r="A195" s="28" t="s">
        <v>308</v>
      </c>
      <c r="B195" s="28">
        <v>15419.5</v>
      </c>
      <c r="C195" s="28">
        <v>3662.9038</v>
      </c>
      <c r="D195" s="28">
        <v>23.754999999999999</v>
      </c>
      <c r="E195" s="28" t="str">
        <f>IF(COUNTIF('2021 Opiekun'!A:A,A195)=1,"OK","brak w bazie")</f>
        <v>OK</v>
      </c>
    </row>
    <row r="196" spans="1:5">
      <c r="A196" s="28" t="s">
        <v>295</v>
      </c>
      <c r="B196" s="28">
        <v>7454.88</v>
      </c>
      <c r="C196" s="28">
        <v>3636.6779999999999</v>
      </c>
      <c r="D196" s="28">
        <v>48.782499999999999</v>
      </c>
      <c r="E196" s="28" t="str">
        <f>IF(COUNTIF('2021 Opiekun'!A:A,A196)=1,"OK","brak w bazie")</f>
        <v>OK</v>
      </c>
    </row>
    <row r="197" spans="1:5">
      <c r="A197" s="28" t="s">
        <v>103</v>
      </c>
      <c r="B197" s="28">
        <v>5961.16</v>
      </c>
      <c r="C197" s="28">
        <v>3609.52</v>
      </c>
      <c r="D197" s="28">
        <v>60.550600000000003</v>
      </c>
      <c r="E197" s="28" t="str">
        <f>IF(COUNTIF('2021 Opiekun'!A:A,A197)=1,"OK","brak w bazie")</f>
        <v>OK</v>
      </c>
    </row>
    <row r="198" spans="1:5">
      <c r="A198" s="28" t="s">
        <v>337</v>
      </c>
      <c r="B198" s="28">
        <v>11900.77</v>
      </c>
      <c r="C198" s="28">
        <v>3571.3742999999999</v>
      </c>
      <c r="D198" s="28">
        <v>30.009599999999999</v>
      </c>
      <c r="E198" s="28" t="str">
        <f>IF(COUNTIF('2021 Opiekun'!A:A,A198)=1,"OK","brak w bazie")</f>
        <v>OK</v>
      </c>
    </row>
    <row r="199" spans="1:5">
      <c r="A199" s="28" t="s">
        <v>279</v>
      </c>
      <c r="B199" s="28">
        <v>10889.1</v>
      </c>
      <c r="C199" s="28">
        <v>3503.22</v>
      </c>
      <c r="D199" s="28">
        <v>32.171799999999998</v>
      </c>
      <c r="E199" s="28" t="str">
        <f>IF(COUNTIF('2021 Opiekun'!A:A,A199)=1,"OK","brak w bazie")</f>
        <v>OK</v>
      </c>
    </row>
    <row r="200" spans="1:5">
      <c r="A200" s="28" t="s">
        <v>574</v>
      </c>
      <c r="B200" s="28">
        <v>6900</v>
      </c>
      <c r="C200" s="28">
        <v>3494</v>
      </c>
      <c r="D200" s="28">
        <v>50.637599999999999</v>
      </c>
      <c r="E200" s="28" t="str">
        <f>IF(COUNTIF('2021 Opiekun'!A:A,A200)=1,"OK","brak w bazie")</f>
        <v>OK</v>
      </c>
    </row>
    <row r="201" spans="1:5">
      <c r="A201" s="28" t="s">
        <v>292</v>
      </c>
      <c r="B201" s="28">
        <v>8760.74</v>
      </c>
      <c r="C201" s="28">
        <v>3468.1840000000002</v>
      </c>
      <c r="D201" s="28">
        <v>39.587699999999998</v>
      </c>
      <c r="E201" s="28" t="str">
        <f>IF(COUNTIF('2021 Opiekun'!A:A,A201)=1,"OK","brak w bazie")</f>
        <v>OK</v>
      </c>
    </row>
    <row r="202" spans="1:5">
      <c r="A202" s="28" t="s">
        <v>283</v>
      </c>
      <c r="B202" s="28">
        <v>11026.14</v>
      </c>
      <c r="C202" s="28">
        <v>3428.2417</v>
      </c>
      <c r="D202" s="28">
        <v>31.091899999999999</v>
      </c>
      <c r="E202" s="28" t="str">
        <f>IF(COUNTIF('2021 Opiekun'!A:A,A202)=1,"OK","brak w bazie")</f>
        <v>OK</v>
      </c>
    </row>
    <row r="203" spans="1:5">
      <c r="A203" s="28" t="s">
        <v>178</v>
      </c>
      <c r="B203" s="29">
        <v>11974.84</v>
      </c>
      <c r="C203" s="29">
        <v>3427.37</v>
      </c>
      <c r="D203" s="29">
        <v>28.621400000000001</v>
      </c>
      <c r="E203" s="28" t="str">
        <f>IF(COUNTIF('2021 Opiekun'!A:A,A203)=1,"OK","brak w bazie")</f>
        <v>OK</v>
      </c>
    </row>
    <row r="204" spans="1:5">
      <c r="A204" s="28" t="s">
        <v>408</v>
      </c>
      <c r="B204" s="28">
        <v>5054.5200000000004</v>
      </c>
      <c r="C204" s="28">
        <v>3422.0839999999998</v>
      </c>
      <c r="D204" s="28">
        <v>67.703400000000002</v>
      </c>
      <c r="E204" s="28" t="str">
        <f>IF(COUNTIF('2021 Opiekun'!A:A,A204)=1,"OK","brak w bazie")</f>
        <v>OK</v>
      </c>
    </row>
    <row r="205" spans="1:5">
      <c r="A205" s="28" t="s">
        <v>679</v>
      </c>
      <c r="B205" s="28">
        <v>12184.38</v>
      </c>
      <c r="C205" s="28">
        <v>3356.3049999999998</v>
      </c>
      <c r="D205" s="28">
        <v>27.5459</v>
      </c>
      <c r="E205" s="28" t="str">
        <f>IF(COUNTIF('2021 Opiekun'!A:A,A205)=1,"OK","brak w bazie")</f>
        <v>OK</v>
      </c>
    </row>
    <row r="206" spans="1:5">
      <c r="A206" s="28" t="s">
        <v>642</v>
      </c>
      <c r="B206" s="28">
        <v>11130.1</v>
      </c>
      <c r="C206" s="28">
        <v>3337.71</v>
      </c>
      <c r="D206" s="28">
        <v>29.988099999999999</v>
      </c>
      <c r="E206" s="28" t="str">
        <f>IF(COUNTIF('2021 Opiekun'!A:A,A206)=1,"OK","brak w bazie")</f>
        <v>OK</v>
      </c>
    </row>
    <row r="207" spans="1:5">
      <c r="A207" s="28" t="s">
        <v>307</v>
      </c>
      <c r="B207" s="28">
        <v>7618.96</v>
      </c>
      <c r="C207" s="28">
        <v>3285.8620000000001</v>
      </c>
      <c r="D207" s="28">
        <v>43.127400000000002</v>
      </c>
      <c r="E207" s="28" t="str">
        <f>IF(COUNTIF('2021 Opiekun'!A:A,A207)=1,"OK","brak w bazie")</f>
        <v>OK</v>
      </c>
    </row>
    <row r="208" spans="1:5">
      <c r="A208" s="28" t="s">
        <v>64</v>
      </c>
      <c r="B208" s="28">
        <v>5616</v>
      </c>
      <c r="C208" s="28">
        <v>3229.89</v>
      </c>
      <c r="D208" s="28">
        <v>57.5122</v>
      </c>
      <c r="E208" s="28" t="str">
        <f>IF(COUNTIF('2021 Opiekun'!A:A,A208)=1,"OK","brak w bazie")</f>
        <v>OK</v>
      </c>
    </row>
    <row r="209" spans="1:5">
      <c r="A209" s="28" t="s">
        <v>241</v>
      </c>
      <c r="B209" s="28">
        <v>7472.3</v>
      </c>
      <c r="C209" s="28">
        <v>3208.5</v>
      </c>
      <c r="D209" s="28">
        <v>42.938499999999998</v>
      </c>
      <c r="E209" s="28" t="str">
        <f>IF(COUNTIF('2021 Opiekun'!A:A,A209)=1,"OK","brak w bazie")</f>
        <v>OK</v>
      </c>
    </row>
    <row r="210" spans="1:5">
      <c r="A210" s="28" t="s">
        <v>527</v>
      </c>
      <c r="B210" s="28">
        <v>7237.16</v>
      </c>
      <c r="C210" s="28">
        <v>3203.2310000000002</v>
      </c>
      <c r="D210" s="28">
        <v>44.260800000000003</v>
      </c>
      <c r="E210" s="28" t="str">
        <f>IF(COUNTIF('2021 Opiekun'!A:A,A210)=1,"OK","brak w bazie")</f>
        <v>OK</v>
      </c>
    </row>
    <row r="211" spans="1:5">
      <c r="A211" s="28" t="s">
        <v>594</v>
      </c>
      <c r="B211" s="28">
        <v>7550.54</v>
      </c>
      <c r="C211" s="28">
        <v>3192.86</v>
      </c>
      <c r="D211" s="28">
        <v>42.286499999999997</v>
      </c>
      <c r="E211" s="28" t="str">
        <f>IF(COUNTIF('2021 Opiekun'!A:A,A211)=1,"OK","brak w bazie")</f>
        <v>OK</v>
      </c>
    </row>
    <row r="212" spans="1:5">
      <c r="A212" s="28" t="s">
        <v>155</v>
      </c>
      <c r="B212" s="28">
        <v>4386.3999999999996</v>
      </c>
      <c r="C212" s="28">
        <v>3088.4</v>
      </c>
      <c r="D212" s="28">
        <v>70.408500000000004</v>
      </c>
      <c r="E212" s="28" t="str">
        <f>IF(COUNTIF('2021 Opiekun'!A:A,A212)=1,"OK","brak w bazie")</f>
        <v>OK</v>
      </c>
    </row>
    <row r="213" spans="1:5">
      <c r="A213" s="28" t="s">
        <v>543</v>
      </c>
      <c r="B213" s="28">
        <v>6386.1</v>
      </c>
      <c r="C213" s="28">
        <v>3013.4</v>
      </c>
      <c r="D213" s="28">
        <v>47.186799999999998</v>
      </c>
      <c r="E213" s="28" t="str">
        <f>IF(COUNTIF('2021 Opiekun'!A:A,A213)=1,"OK","brak w bazie")</f>
        <v>OK</v>
      </c>
    </row>
    <row r="214" spans="1:5">
      <c r="A214" s="28" t="s">
        <v>669</v>
      </c>
      <c r="B214" s="28">
        <v>8172.7</v>
      </c>
      <c r="C214" s="28">
        <v>3013.36</v>
      </c>
      <c r="D214" s="28">
        <v>36.871000000000002</v>
      </c>
      <c r="E214" s="28" t="str">
        <f>IF(COUNTIF('2021 Opiekun'!A:A,A214)=1,"OK","brak w bazie")</f>
        <v>OK</v>
      </c>
    </row>
    <row r="215" spans="1:5">
      <c r="A215" s="28" t="s">
        <v>250</v>
      </c>
      <c r="B215" s="28">
        <v>10230.18</v>
      </c>
      <c r="C215" s="28">
        <v>3007.42</v>
      </c>
      <c r="D215" s="28">
        <v>29.397500000000001</v>
      </c>
      <c r="E215" s="28" t="str">
        <f>IF(COUNTIF('2021 Opiekun'!A:A,A215)=1,"OK","brak w bazie")</f>
        <v>OK</v>
      </c>
    </row>
    <row r="216" spans="1:5">
      <c r="A216" s="28" t="s">
        <v>534</v>
      </c>
      <c r="B216" s="28">
        <v>4689.51</v>
      </c>
      <c r="C216" s="28">
        <v>3001.04</v>
      </c>
      <c r="D216" s="28">
        <v>63.994700000000002</v>
      </c>
      <c r="E216" s="28" t="str">
        <f>IF(COUNTIF('2021 Opiekun'!A:A,A216)=1,"OK","brak w bazie")</f>
        <v>OK</v>
      </c>
    </row>
    <row r="217" spans="1:5">
      <c r="A217" s="28" t="s">
        <v>409</v>
      </c>
      <c r="B217" s="28">
        <v>7363.71</v>
      </c>
      <c r="C217" s="28">
        <v>2983.84</v>
      </c>
      <c r="D217" s="28">
        <v>40.520800000000001</v>
      </c>
      <c r="E217" s="28" t="str">
        <f>IF(COUNTIF('2021 Opiekun'!A:A,A217)=1,"OK","brak w bazie")</f>
        <v>OK</v>
      </c>
    </row>
    <row r="218" spans="1:5">
      <c r="A218" s="28" t="s">
        <v>416</v>
      </c>
      <c r="B218" s="28">
        <v>5528.96</v>
      </c>
      <c r="C218" s="28">
        <v>2977.08</v>
      </c>
      <c r="D218" s="28">
        <v>53.845199999999998</v>
      </c>
      <c r="E218" s="28" t="str">
        <f>IF(COUNTIF('2021 Opiekun'!A:A,A218)=1,"OK","brak w bazie")</f>
        <v>OK</v>
      </c>
    </row>
    <row r="219" spans="1:5">
      <c r="A219" s="28" t="s">
        <v>259</v>
      </c>
      <c r="B219" s="28">
        <v>5257.79</v>
      </c>
      <c r="C219" s="28">
        <v>2974.41</v>
      </c>
      <c r="D219" s="28">
        <v>56.571399999999997</v>
      </c>
      <c r="E219" s="28" t="str">
        <f>IF(COUNTIF('2021 Opiekun'!A:A,A219)=1,"OK","brak w bazie")</f>
        <v>OK</v>
      </c>
    </row>
    <row r="220" spans="1:5">
      <c r="A220" s="28" t="s">
        <v>88</v>
      </c>
      <c r="B220" s="28">
        <v>5118.7700000000004</v>
      </c>
      <c r="C220" s="28">
        <v>2973.71</v>
      </c>
      <c r="D220" s="28">
        <v>58.094200000000001</v>
      </c>
      <c r="E220" s="28" t="str">
        <f>IF(COUNTIF('2021 Opiekun'!A:A,A220)=1,"OK","brak w bazie")</f>
        <v>OK</v>
      </c>
    </row>
    <row r="221" spans="1:5">
      <c r="A221" s="28" t="s">
        <v>286</v>
      </c>
      <c r="B221" s="28">
        <v>8281.0400000000009</v>
      </c>
      <c r="C221" s="28">
        <v>2949.06</v>
      </c>
      <c r="D221" s="28">
        <v>35.612099999999998</v>
      </c>
      <c r="E221" s="28" t="str">
        <f>IF(COUNTIF('2021 Opiekun'!A:A,A221)=1,"OK","brak w bazie")</f>
        <v>OK</v>
      </c>
    </row>
    <row r="222" spans="1:5">
      <c r="A222" s="28" t="s">
        <v>567</v>
      </c>
      <c r="B222" s="28">
        <v>5586.99</v>
      </c>
      <c r="C222" s="28">
        <v>2935.9</v>
      </c>
      <c r="D222" s="28">
        <v>52.5488</v>
      </c>
      <c r="E222" s="28" t="str">
        <f>IF(COUNTIF('2021 Opiekun'!A:A,A222)=1,"OK","brak w bazie")</f>
        <v>OK</v>
      </c>
    </row>
    <row r="223" spans="1:5">
      <c r="A223" s="28" t="s">
        <v>312</v>
      </c>
      <c r="B223" s="28">
        <v>6364.24</v>
      </c>
      <c r="C223" s="28">
        <v>2902.18</v>
      </c>
      <c r="D223" s="28">
        <v>45.601300000000002</v>
      </c>
      <c r="E223" s="28" t="str">
        <f>IF(COUNTIF('2021 Opiekun'!A:A,A223)=1,"OK","brak w bazie")</f>
        <v>OK</v>
      </c>
    </row>
    <row r="224" spans="1:5">
      <c r="A224" s="28" t="s">
        <v>310</v>
      </c>
      <c r="B224" s="28">
        <v>5919.03</v>
      </c>
      <c r="C224" s="28">
        <v>2792.1504</v>
      </c>
      <c r="D224" s="28">
        <v>47.172400000000003</v>
      </c>
      <c r="E224" s="28" t="str">
        <f>IF(COUNTIF('2021 Opiekun'!A:A,A224)=1,"OK","brak w bazie")</f>
        <v>OK</v>
      </c>
    </row>
    <row r="225" spans="1:5">
      <c r="A225" s="28" t="s">
        <v>142</v>
      </c>
      <c r="B225" s="28">
        <v>4476.72</v>
      </c>
      <c r="C225" s="28">
        <v>2741.9874</v>
      </c>
      <c r="D225" s="28">
        <v>61.249899999999997</v>
      </c>
      <c r="E225" s="28" t="str">
        <f>IF(COUNTIF('2021 Opiekun'!A:A,A225)=1,"OK","brak w bazie")</f>
        <v>OK</v>
      </c>
    </row>
    <row r="226" spans="1:5">
      <c r="A226" s="28" t="s">
        <v>405</v>
      </c>
      <c r="B226" s="28">
        <v>5794.51</v>
      </c>
      <c r="C226" s="28">
        <v>2723.77</v>
      </c>
      <c r="D226" s="28">
        <v>47.006</v>
      </c>
      <c r="E226" s="28" t="str">
        <f>IF(COUNTIF('2021 Opiekun'!A:A,A226)=1,"OK","brak w bazie")</f>
        <v>OK</v>
      </c>
    </row>
    <row r="227" spans="1:5">
      <c r="A227" s="28" t="s">
        <v>335</v>
      </c>
      <c r="B227" s="28">
        <v>8795.2900000000009</v>
      </c>
      <c r="C227" s="28">
        <v>2696.62</v>
      </c>
      <c r="D227" s="28">
        <v>30.659800000000001</v>
      </c>
      <c r="E227" s="28" t="str">
        <f>IF(COUNTIF('2021 Opiekun'!A:A,A227)=1,"OK","brak w bazie")</f>
        <v>OK</v>
      </c>
    </row>
    <row r="228" spans="1:5">
      <c r="A228" s="28" t="s">
        <v>517</v>
      </c>
      <c r="B228" s="28">
        <v>5250</v>
      </c>
      <c r="C228" s="28">
        <v>2617.66</v>
      </c>
      <c r="D228" s="28">
        <v>49.860100000000003</v>
      </c>
      <c r="E228" s="28" t="str">
        <f>IF(COUNTIF('2021 Opiekun'!A:A,A228)=1,"OK","brak w bazie")</f>
        <v>OK</v>
      </c>
    </row>
    <row r="229" spans="1:5">
      <c r="A229" s="28" t="s">
        <v>189</v>
      </c>
      <c r="B229" s="28">
        <v>4597.2</v>
      </c>
      <c r="C229" s="28">
        <v>2614.8000000000002</v>
      </c>
      <c r="D229" s="28">
        <v>56.878</v>
      </c>
      <c r="E229" s="28" t="str">
        <f>IF(COUNTIF('2021 Opiekun'!A:A,A229)=1,"OK","brak w bazie")</f>
        <v>OK</v>
      </c>
    </row>
    <row r="230" spans="1:5">
      <c r="A230" s="28" t="s">
        <v>660</v>
      </c>
      <c r="B230" s="28">
        <v>12905</v>
      </c>
      <c r="C230" s="28">
        <v>2611.13</v>
      </c>
      <c r="D230" s="28">
        <v>20.2334</v>
      </c>
      <c r="E230" s="28" t="str">
        <f>IF(COUNTIF('2021 Opiekun'!A:A,A230)=1,"OK","brak w bazie")</f>
        <v>OK</v>
      </c>
    </row>
    <row r="231" spans="1:5">
      <c r="A231" s="28" t="s">
        <v>687</v>
      </c>
      <c r="B231" s="28">
        <v>6957</v>
      </c>
      <c r="C231" s="28">
        <v>2601</v>
      </c>
      <c r="D231" s="28">
        <v>37.386800000000001</v>
      </c>
      <c r="E231" s="28" t="str">
        <f>IF(COUNTIF('2021 Opiekun'!A:A,A231)=1,"OK","brak w bazie")</f>
        <v>OK</v>
      </c>
    </row>
    <row r="232" spans="1:5">
      <c r="A232" s="28" t="s">
        <v>633</v>
      </c>
      <c r="B232" s="28">
        <v>6493.45</v>
      </c>
      <c r="C232" s="28">
        <v>2581.1999999999998</v>
      </c>
      <c r="D232" s="28">
        <v>39.750799999999998</v>
      </c>
      <c r="E232" s="28" t="str">
        <f>IF(COUNTIF('2021 Opiekun'!A:A,A232)=1,"OK","brak w bazie")</f>
        <v>OK</v>
      </c>
    </row>
    <row r="233" spans="1:5">
      <c r="A233" s="28" t="s">
        <v>323</v>
      </c>
      <c r="B233" s="28">
        <v>14415.6</v>
      </c>
      <c r="C233" s="28">
        <v>2573.98</v>
      </c>
      <c r="D233" s="28">
        <v>17.855499999999999</v>
      </c>
      <c r="E233" s="28" t="str">
        <f>IF(COUNTIF('2021 Opiekun'!A:A,A233)=1,"OK","brak w bazie")</f>
        <v>OK</v>
      </c>
    </row>
    <row r="234" spans="1:5">
      <c r="A234" s="28" t="s">
        <v>176</v>
      </c>
      <c r="B234" s="28">
        <v>4508.3999999999996</v>
      </c>
      <c r="C234" s="28">
        <v>2568.39</v>
      </c>
      <c r="D234" s="28">
        <v>56.968899999999998</v>
      </c>
      <c r="E234" s="28" t="str">
        <f>IF(COUNTIF('2021 Opiekun'!A:A,A234)=1,"OK","brak w bazie")</f>
        <v>OK</v>
      </c>
    </row>
    <row r="235" spans="1:5">
      <c r="A235" s="28" t="s">
        <v>92</v>
      </c>
      <c r="B235" s="28">
        <v>4417.1499999999996</v>
      </c>
      <c r="C235" s="28">
        <v>2546.33</v>
      </c>
      <c r="D235" s="28">
        <v>57.6464</v>
      </c>
      <c r="E235" s="28" t="str">
        <f>IF(COUNTIF('2021 Opiekun'!A:A,A235)=1,"OK","brak w bazie")</f>
        <v>OK</v>
      </c>
    </row>
    <row r="236" spans="1:5">
      <c r="A236" s="28" t="s">
        <v>141</v>
      </c>
      <c r="B236" s="28">
        <v>6266.32</v>
      </c>
      <c r="C236" s="28">
        <v>2535.3247999999999</v>
      </c>
      <c r="D236" s="28">
        <v>40.459499999999998</v>
      </c>
      <c r="E236" s="28" t="str">
        <f>IF(COUNTIF('2021 Opiekun'!A:A,A236)=1,"OK","brak w bazie")</f>
        <v>OK</v>
      </c>
    </row>
    <row r="237" spans="1:5">
      <c r="A237" s="28" t="s">
        <v>681</v>
      </c>
      <c r="B237" s="28">
        <v>5530</v>
      </c>
      <c r="C237" s="28">
        <v>2527.19</v>
      </c>
      <c r="D237" s="28">
        <v>45.699599999999997</v>
      </c>
      <c r="E237" s="28" t="str">
        <f>IF(COUNTIF('2021 Opiekun'!A:A,A237)=1,"OK","brak w bazie")</f>
        <v>OK</v>
      </c>
    </row>
    <row r="238" spans="1:5">
      <c r="A238" s="28" t="s">
        <v>258</v>
      </c>
      <c r="B238" s="28">
        <v>7414.17</v>
      </c>
      <c r="C238" s="28">
        <v>2512.3000000000002</v>
      </c>
      <c r="D238" s="28">
        <v>33.885100000000001</v>
      </c>
      <c r="E238" s="28" t="str">
        <f>IF(COUNTIF('2021 Opiekun'!A:A,A238)=1,"OK","brak w bazie")</f>
        <v>OK</v>
      </c>
    </row>
    <row r="239" spans="1:5">
      <c r="A239" s="28" t="s">
        <v>707</v>
      </c>
      <c r="B239" s="28">
        <v>5223.18</v>
      </c>
      <c r="C239" s="28">
        <v>2490.1799999999998</v>
      </c>
      <c r="D239" s="28">
        <v>47.6755</v>
      </c>
      <c r="E239" s="28" t="str">
        <f>IF(COUNTIF('2021 Opiekun'!A:A,A239)=1,"OK","brak w bazie")</f>
        <v>OK</v>
      </c>
    </row>
    <row r="240" spans="1:5">
      <c r="A240" s="28" t="s">
        <v>693</v>
      </c>
      <c r="B240" s="28">
        <v>5003.2</v>
      </c>
      <c r="C240" s="28">
        <v>2441.87</v>
      </c>
      <c r="D240" s="28">
        <v>48.806100000000001</v>
      </c>
      <c r="E240" s="28" t="str">
        <f>IF(COUNTIF('2021 Opiekun'!A:A,A240)=1,"OK","brak w bazie")</f>
        <v>OK</v>
      </c>
    </row>
    <row r="241" spans="1:5">
      <c r="A241" s="28" t="s">
        <v>412</v>
      </c>
      <c r="B241" s="28">
        <v>4998</v>
      </c>
      <c r="C241" s="28">
        <v>2440.44</v>
      </c>
      <c r="D241" s="28">
        <v>48.828299999999999</v>
      </c>
      <c r="E241" s="28" t="str">
        <f>IF(COUNTIF('2021 Opiekun'!A:A,A241)=1,"OK","brak w bazie")</f>
        <v>OK</v>
      </c>
    </row>
    <row r="242" spans="1:5">
      <c r="A242" s="28" t="s">
        <v>577</v>
      </c>
      <c r="B242" s="28">
        <v>4012</v>
      </c>
      <c r="C242" s="28">
        <v>2394.09</v>
      </c>
      <c r="D242" s="28">
        <v>59.673200000000001</v>
      </c>
      <c r="E242" s="28" t="str">
        <f>IF(COUNTIF('2021 Opiekun'!A:A,A242)=1,"OK","brak w bazie")</f>
        <v>OK</v>
      </c>
    </row>
    <row r="243" spans="1:5">
      <c r="A243" s="28" t="s">
        <v>249</v>
      </c>
      <c r="B243" s="28">
        <v>9234.0499999999993</v>
      </c>
      <c r="C243" s="28">
        <v>2375.0210000000002</v>
      </c>
      <c r="D243" s="28">
        <v>25.720199999999998</v>
      </c>
      <c r="E243" s="28" t="str">
        <f>IF(COUNTIF('2021 Opiekun'!A:A,A243)=1,"OK","brak w bazie")</f>
        <v>OK</v>
      </c>
    </row>
    <row r="244" spans="1:5">
      <c r="A244" s="28" t="s">
        <v>305</v>
      </c>
      <c r="B244" s="28">
        <v>5116.18</v>
      </c>
      <c r="C244" s="28">
        <v>2369.9780000000001</v>
      </c>
      <c r="D244" s="28">
        <v>46.323099999999997</v>
      </c>
      <c r="E244" s="28" t="str">
        <f>IF(COUNTIF('2021 Opiekun'!A:A,A244)=1,"OK","brak w bazie")</f>
        <v>OK</v>
      </c>
    </row>
    <row r="245" spans="1:5">
      <c r="A245" s="28" t="s">
        <v>635</v>
      </c>
      <c r="B245" s="28">
        <v>5746.5</v>
      </c>
      <c r="C245" s="28">
        <v>2321.232</v>
      </c>
      <c r="D245" s="28">
        <v>40.393799999999999</v>
      </c>
      <c r="E245" s="28" t="str">
        <f>IF(COUNTIF('2021 Opiekun'!A:A,A245)=1,"OK","brak w bazie")</f>
        <v>OK</v>
      </c>
    </row>
    <row r="246" spans="1:5">
      <c r="A246" s="28" t="s">
        <v>344</v>
      </c>
      <c r="B246" s="28">
        <v>3570.5</v>
      </c>
      <c r="C246" s="28">
        <v>2317.4899999999998</v>
      </c>
      <c r="D246" s="28">
        <v>64.906499999999994</v>
      </c>
      <c r="E246" s="28" t="str">
        <f>IF(COUNTIF('2021 Opiekun'!A:A,A246)=1,"OK","brak w bazie")</f>
        <v>OK</v>
      </c>
    </row>
    <row r="247" spans="1:5">
      <c r="A247" s="28" t="s">
        <v>799</v>
      </c>
      <c r="B247" s="28">
        <v>6652.37</v>
      </c>
      <c r="C247" s="28">
        <v>2316.39</v>
      </c>
      <c r="D247" s="28">
        <v>34.820500000000003</v>
      </c>
      <c r="E247" s="28" t="str">
        <f>IF(COUNTIF('2021 Opiekun'!A:A,A247)=1,"OK","brak w bazie")</f>
        <v>OK</v>
      </c>
    </row>
    <row r="248" spans="1:5">
      <c r="A248" s="28" t="s">
        <v>511</v>
      </c>
      <c r="B248" s="28">
        <v>5944.84</v>
      </c>
      <c r="C248" s="28">
        <v>2314.09</v>
      </c>
      <c r="D248" s="28">
        <v>38.926000000000002</v>
      </c>
      <c r="E248" s="28" t="str">
        <f>IF(COUNTIF('2021 Opiekun'!A:A,A248)=1,"OK","brak w bazie")</f>
        <v>OK</v>
      </c>
    </row>
    <row r="249" spans="1:5">
      <c r="A249" s="28" t="s">
        <v>537</v>
      </c>
      <c r="B249" s="28">
        <v>4955.3100000000004</v>
      </c>
      <c r="C249" s="28">
        <v>2291.46</v>
      </c>
      <c r="D249" s="28">
        <v>46.2425</v>
      </c>
      <c r="E249" s="28" t="str">
        <f>IF(COUNTIF('2021 Opiekun'!A:A,A249)=1,"OK","brak w bazie")</f>
        <v>OK</v>
      </c>
    </row>
    <row r="250" spans="1:5">
      <c r="A250" s="28" t="s">
        <v>388</v>
      </c>
      <c r="B250" s="28">
        <v>9721.6</v>
      </c>
      <c r="C250" s="28">
        <v>2289.3049999999998</v>
      </c>
      <c r="D250" s="28">
        <v>23.5486</v>
      </c>
      <c r="E250" s="28" t="str">
        <f>IF(COUNTIF('2021 Opiekun'!A:A,A250)=1,"OK","brak w bazie")</f>
        <v>OK</v>
      </c>
    </row>
    <row r="251" spans="1:5">
      <c r="A251" s="28" t="s">
        <v>63</v>
      </c>
      <c r="B251" s="28">
        <v>3987.38</v>
      </c>
      <c r="C251" s="28">
        <v>2264.38</v>
      </c>
      <c r="D251" s="28">
        <v>56.788600000000002</v>
      </c>
      <c r="E251" s="28" t="str">
        <f>IF(COUNTIF('2021 Opiekun'!A:A,A251)=1,"OK","brak w bazie")</f>
        <v>OK</v>
      </c>
    </row>
    <row r="252" spans="1:5">
      <c r="A252" s="28" t="s">
        <v>663</v>
      </c>
      <c r="B252" s="28">
        <v>5620.11</v>
      </c>
      <c r="C252" s="28">
        <v>2247.34</v>
      </c>
      <c r="D252" s="28">
        <v>39.987400000000001</v>
      </c>
      <c r="E252" s="28" t="str">
        <f>IF(COUNTIF('2021 Opiekun'!A:A,A252)=1,"OK","brak w bazie")</f>
        <v>OK</v>
      </c>
    </row>
    <row r="253" spans="1:5">
      <c r="A253" s="28" t="s">
        <v>162</v>
      </c>
      <c r="B253" s="28">
        <v>2940</v>
      </c>
      <c r="C253" s="28">
        <v>2241.9</v>
      </c>
      <c r="D253" s="28">
        <v>76.255099999999999</v>
      </c>
      <c r="E253" s="28" t="str">
        <f>IF(COUNTIF('2021 Opiekun'!A:A,A253)=1,"OK","brak w bazie")</f>
        <v>OK</v>
      </c>
    </row>
    <row r="254" spans="1:5">
      <c r="A254" s="28" t="s">
        <v>557</v>
      </c>
      <c r="B254" s="28">
        <v>4076.18</v>
      </c>
      <c r="C254" s="28">
        <v>2241.66</v>
      </c>
      <c r="D254" s="28">
        <v>54.994100000000003</v>
      </c>
      <c r="E254" s="28" t="str">
        <f>IF(COUNTIF('2021 Opiekun'!A:A,A254)=1,"OK","brak w bazie")</f>
        <v>OK</v>
      </c>
    </row>
    <row r="255" spans="1:5">
      <c r="A255" s="28" t="s">
        <v>704</v>
      </c>
      <c r="B255" s="28">
        <v>4288.62</v>
      </c>
      <c r="C255" s="28">
        <v>2208.9119999999998</v>
      </c>
      <c r="D255" s="28">
        <v>51.506300000000003</v>
      </c>
      <c r="E255" s="28" t="str">
        <f>IF(COUNTIF('2021 Opiekun'!A:A,A255)=1,"OK","brak w bazie")</f>
        <v>OK</v>
      </c>
    </row>
    <row r="256" spans="1:5">
      <c r="A256" s="28" t="s">
        <v>391</v>
      </c>
      <c r="B256" s="28">
        <v>5901.04</v>
      </c>
      <c r="C256" s="28">
        <v>2207.3200000000002</v>
      </c>
      <c r="D256" s="28">
        <v>37.4056</v>
      </c>
      <c r="E256" s="28" t="str">
        <f>IF(COUNTIF('2021 Opiekun'!A:A,A256)=1,"OK","brak w bazie")</f>
        <v>OK</v>
      </c>
    </row>
    <row r="257" spans="1:5">
      <c r="A257" s="28" t="s">
        <v>284</v>
      </c>
      <c r="B257" s="28">
        <v>6777.27</v>
      </c>
      <c r="C257" s="28">
        <v>2181.0700000000002</v>
      </c>
      <c r="D257" s="28">
        <v>32.182099999999998</v>
      </c>
      <c r="E257" s="28" t="str">
        <f>IF(COUNTIF('2021 Opiekun'!A:A,A257)=1,"OK","brak w bazie")</f>
        <v>OK</v>
      </c>
    </row>
    <row r="258" spans="1:5">
      <c r="A258" s="28" t="s">
        <v>280</v>
      </c>
      <c r="B258" s="28">
        <v>8759.2999999999993</v>
      </c>
      <c r="C258" s="28">
        <v>2180.6799999999998</v>
      </c>
      <c r="D258" s="28">
        <v>24.895499999999998</v>
      </c>
      <c r="E258" s="28" t="str">
        <f>IF(COUNTIF('2021 Opiekun'!A:A,A258)=1,"OK","brak w bazie")</f>
        <v>OK</v>
      </c>
    </row>
    <row r="259" spans="1:5">
      <c r="A259" s="28" t="s">
        <v>700</v>
      </c>
      <c r="B259" s="29">
        <v>10104.59</v>
      </c>
      <c r="C259" s="29">
        <v>2133.17</v>
      </c>
      <c r="D259" s="29">
        <v>21.110900000000001</v>
      </c>
      <c r="E259" s="28" t="str">
        <f>IF(COUNTIF('2021 Opiekun'!A:A,A259)=1,"OK","brak w bazie")</f>
        <v>OK</v>
      </c>
    </row>
    <row r="260" spans="1:5">
      <c r="A260" s="28" t="s">
        <v>714</v>
      </c>
      <c r="B260" s="28">
        <v>3219.87</v>
      </c>
      <c r="C260" s="28">
        <v>2108.7510000000002</v>
      </c>
      <c r="D260" s="28">
        <v>65.491799999999998</v>
      </c>
      <c r="E260" s="28" t="str">
        <f>IF(COUNTIF('2021 Opiekun'!A:A,A260)=1,"OK","brak w bazie")</f>
        <v>OK</v>
      </c>
    </row>
    <row r="261" spans="1:5">
      <c r="A261" s="28" t="s">
        <v>134</v>
      </c>
      <c r="B261" s="28">
        <v>6634.29</v>
      </c>
      <c r="C261" s="28">
        <v>2097.84</v>
      </c>
      <c r="D261" s="28">
        <v>31.621099999999998</v>
      </c>
      <c r="E261" s="28" t="str">
        <f>IF(COUNTIF('2021 Opiekun'!A:A,A261)=1,"OK","brak w bazie")</f>
        <v>OK</v>
      </c>
    </row>
    <row r="262" spans="1:5">
      <c r="A262" s="28" t="s">
        <v>742</v>
      </c>
      <c r="B262" s="28">
        <v>4487.58</v>
      </c>
      <c r="C262" s="28">
        <v>2091.5106000000001</v>
      </c>
      <c r="D262" s="28">
        <v>46.6066</v>
      </c>
      <c r="E262" s="28" t="str">
        <f>IF(COUNTIF('2021 Opiekun'!A:A,A262)=1,"OK","brak w bazie")</f>
        <v>OK</v>
      </c>
    </row>
    <row r="263" spans="1:5">
      <c r="A263" s="28" t="s">
        <v>688</v>
      </c>
      <c r="B263" s="28">
        <v>6150.42</v>
      </c>
      <c r="C263" s="28">
        <v>2073.1999999999998</v>
      </c>
      <c r="D263" s="28">
        <v>33.708199999999998</v>
      </c>
      <c r="E263" s="28" t="str">
        <f>IF(COUNTIF('2021 Opiekun'!A:A,A263)=1,"OK","brak w bazie")</f>
        <v>OK</v>
      </c>
    </row>
    <row r="264" spans="1:5">
      <c r="A264" s="28" t="s">
        <v>205</v>
      </c>
      <c r="B264" s="28">
        <v>2910</v>
      </c>
      <c r="C264" s="28">
        <v>2072.37</v>
      </c>
      <c r="D264" s="28">
        <v>71.215400000000002</v>
      </c>
      <c r="E264" s="28" t="str">
        <f>IF(COUNTIF('2021 Opiekun'!A:A,A264)=1,"OK","brak w bazie")</f>
        <v>OK</v>
      </c>
    </row>
    <row r="265" spans="1:5">
      <c r="A265" s="28" t="s">
        <v>747</v>
      </c>
      <c r="B265" s="28">
        <v>3320</v>
      </c>
      <c r="C265" s="28">
        <v>2034.65</v>
      </c>
      <c r="D265" s="28">
        <v>61.284599999999998</v>
      </c>
      <c r="E265" s="28" t="str">
        <f>IF(COUNTIF('2021 Opiekun'!A:A,A265)=1,"OK","brak w bazie")</f>
        <v>OK</v>
      </c>
    </row>
    <row r="266" spans="1:5">
      <c r="A266" s="28" t="s">
        <v>287</v>
      </c>
      <c r="B266" s="28">
        <v>7545.9</v>
      </c>
      <c r="C266" s="28">
        <v>2034.4949999999999</v>
      </c>
      <c r="D266" s="28">
        <v>26.961500000000001</v>
      </c>
      <c r="E266" s="28" t="str">
        <f>IF(COUNTIF('2021 Opiekun'!A:A,A266)=1,"OK","brak w bazie")</f>
        <v>OK</v>
      </c>
    </row>
    <row r="267" spans="1:5">
      <c r="A267" s="28" t="s">
        <v>296</v>
      </c>
      <c r="B267" s="28">
        <v>8858.15</v>
      </c>
      <c r="C267" s="28">
        <v>2011.0260000000001</v>
      </c>
      <c r="D267" s="28">
        <v>22.702500000000001</v>
      </c>
      <c r="E267" s="28" t="str">
        <f>IF(COUNTIF('2021 Opiekun'!A:A,A267)=1,"OK","brak w bazie")</f>
        <v>OK</v>
      </c>
    </row>
    <row r="268" spans="1:5">
      <c r="A268" s="28" t="s">
        <v>314</v>
      </c>
      <c r="B268" s="28">
        <v>5528.91</v>
      </c>
      <c r="C268" s="28">
        <v>2000.0115000000001</v>
      </c>
      <c r="D268" s="28">
        <v>36.173699999999997</v>
      </c>
      <c r="E268" s="28" t="str">
        <f>IF(COUNTIF('2021 Opiekun'!A:A,A268)=1,"OK","brak w bazie")</f>
        <v>OK</v>
      </c>
    </row>
    <row r="269" spans="1:5">
      <c r="A269" s="28" t="s">
        <v>274</v>
      </c>
      <c r="B269" s="28">
        <v>5059.1400000000003</v>
      </c>
      <c r="C269" s="28">
        <v>1996.6175000000001</v>
      </c>
      <c r="D269" s="28">
        <v>39.465499999999999</v>
      </c>
      <c r="E269" s="28" t="str">
        <f>IF(COUNTIF('2021 Opiekun'!A:A,A269)=1,"OK","brak w bazie")</f>
        <v>OK</v>
      </c>
    </row>
    <row r="270" spans="1:5">
      <c r="A270" s="28" t="s">
        <v>298</v>
      </c>
      <c r="B270" s="28">
        <v>9458.67</v>
      </c>
      <c r="C270" s="28">
        <v>1980.6645000000001</v>
      </c>
      <c r="D270" s="28">
        <v>20.940200000000001</v>
      </c>
      <c r="E270" s="28" t="str">
        <f>IF(COUNTIF('2021 Opiekun'!A:A,A270)=1,"OK","brak w bazie")</f>
        <v>OK</v>
      </c>
    </row>
    <row r="271" spans="1:5">
      <c r="A271" s="28" t="s">
        <v>113</v>
      </c>
      <c r="B271" s="28">
        <v>7597.18</v>
      </c>
      <c r="C271" s="28">
        <v>1974.43</v>
      </c>
      <c r="D271" s="28">
        <v>25.988900000000001</v>
      </c>
      <c r="E271" s="28" t="str">
        <f>IF(COUNTIF('2021 Opiekun'!A:A,A271)=1,"OK","brak w bazie")</f>
        <v>OK</v>
      </c>
    </row>
    <row r="272" spans="1:5">
      <c r="A272" s="28" t="s">
        <v>62</v>
      </c>
      <c r="B272" s="28">
        <v>4310</v>
      </c>
      <c r="C272" s="28">
        <v>1971.06</v>
      </c>
      <c r="D272" s="28">
        <v>45.732199999999999</v>
      </c>
      <c r="E272" s="28" t="str">
        <f>IF(COUNTIF('2021 Opiekun'!A:A,A272)=1,"OK","brak w bazie")</f>
        <v>OK</v>
      </c>
    </row>
    <row r="273" spans="1:5">
      <c r="A273" s="28" t="s">
        <v>432</v>
      </c>
      <c r="B273" s="29">
        <v>4500</v>
      </c>
      <c r="C273" s="29">
        <v>1928.75</v>
      </c>
      <c r="D273" s="29">
        <v>42.8611</v>
      </c>
      <c r="E273" s="28" t="str">
        <f>IF(COUNTIF('2021 Opiekun'!A:A,A273)=1,"OK","brak w bazie")</f>
        <v>OK</v>
      </c>
    </row>
    <row r="274" spans="1:5">
      <c r="A274" s="28" t="s">
        <v>525</v>
      </c>
      <c r="B274" s="28">
        <v>8664.57</v>
      </c>
      <c r="C274" s="28">
        <v>1916.1659999999999</v>
      </c>
      <c r="D274" s="28">
        <v>22.114899999999999</v>
      </c>
      <c r="E274" s="28" t="str">
        <f>IF(COUNTIF('2021 Opiekun'!A:A,A274)=1,"OK","brak w bazie")</f>
        <v>OK</v>
      </c>
    </row>
    <row r="275" spans="1:5">
      <c r="A275" s="28" t="s">
        <v>44</v>
      </c>
      <c r="B275" s="28">
        <v>5098.47</v>
      </c>
      <c r="C275" s="28">
        <v>1891.1313</v>
      </c>
      <c r="D275" s="28">
        <v>37.092100000000002</v>
      </c>
      <c r="E275" s="28" t="str">
        <f>IF(COUNTIF('2021 Opiekun'!A:A,A275)=1,"OK","brak w bazie")</f>
        <v>OK</v>
      </c>
    </row>
    <row r="276" spans="1:5">
      <c r="A276" s="28" t="s">
        <v>291</v>
      </c>
      <c r="B276" s="28">
        <v>3565.53</v>
      </c>
      <c r="C276" s="28">
        <v>1875.038</v>
      </c>
      <c r="D276" s="28">
        <v>52.587899999999998</v>
      </c>
      <c r="E276" s="28" t="str">
        <f>IF(COUNTIF('2021 Opiekun'!A:A,A276)=1,"OK","brak w bazie")</f>
        <v>OK</v>
      </c>
    </row>
    <row r="277" spans="1:5">
      <c r="A277" s="28" t="s">
        <v>170</v>
      </c>
      <c r="B277" s="28">
        <v>2977.1</v>
      </c>
      <c r="C277" s="28">
        <v>1858.88</v>
      </c>
      <c r="D277" s="28">
        <v>62.4392</v>
      </c>
      <c r="E277" s="28" t="str">
        <f>IF(COUNTIF('2021 Opiekun'!A:A,A277)=1,"OK","brak w bazie")</f>
        <v>OK</v>
      </c>
    </row>
    <row r="278" spans="1:5">
      <c r="A278" s="28" t="s">
        <v>245</v>
      </c>
      <c r="B278" s="29">
        <v>5560.4</v>
      </c>
      <c r="C278" s="29">
        <v>1845.6759999999999</v>
      </c>
      <c r="D278" s="29">
        <v>33.193199999999997</v>
      </c>
      <c r="E278" s="28" t="str">
        <f>IF(COUNTIF('2021 Opiekun'!A:A,A278)=1,"OK","brak w bazie")</f>
        <v>OK</v>
      </c>
    </row>
    <row r="279" spans="1:5">
      <c r="A279" s="28" t="s">
        <v>175</v>
      </c>
      <c r="B279" s="29">
        <v>4615</v>
      </c>
      <c r="C279" s="29">
        <v>1841.75</v>
      </c>
      <c r="D279" s="29">
        <v>39.907899999999998</v>
      </c>
      <c r="E279" s="28" t="str">
        <f>IF(COUNTIF('2021 Opiekun'!A:A,A279)=1,"OK","brak w bazie")</f>
        <v>OK</v>
      </c>
    </row>
    <row r="280" spans="1:5">
      <c r="A280" s="28" t="s">
        <v>817</v>
      </c>
      <c r="B280" s="29">
        <v>2299.15</v>
      </c>
      <c r="C280" s="29">
        <v>1822.99</v>
      </c>
      <c r="D280" s="29">
        <v>79.289699999999996</v>
      </c>
      <c r="E280" s="28" t="str">
        <f>IF(COUNTIF('2021 Opiekun'!A:A,A280)=1,"OK","brak w bazie")</f>
        <v>OK</v>
      </c>
    </row>
    <row r="281" spans="1:5">
      <c r="A281" s="28" t="s">
        <v>600</v>
      </c>
      <c r="B281" s="28">
        <v>2823.63</v>
      </c>
      <c r="C281" s="28">
        <v>1798.74</v>
      </c>
      <c r="D281" s="28">
        <v>63.703099999999999</v>
      </c>
      <c r="E281" s="28" t="str">
        <f>IF(COUNTIF('2021 Opiekun'!A:A,A281)=1,"OK","brak w bazie")</f>
        <v>OK</v>
      </c>
    </row>
    <row r="282" spans="1:5">
      <c r="A282" s="28" t="s">
        <v>78</v>
      </c>
      <c r="B282" s="29">
        <v>2812.5</v>
      </c>
      <c r="C282" s="29">
        <v>1796.502</v>
      </c>
      <c r="D282" s="29">
        <v>63.875599999999999</v>
      </c>
      <c r="E282" s="28" t="str">
        <f>IF(COUNTIF('2021 Opiekun'!A:A,A282)=1,"OK","brak w bazie")</f>
        <v>OK</v>
      </c>
    </row>
    <row r="283" spans="1:5">
      <c r="A283" s="28" t="s">
        <v>129</v>
      </c>
      <c r="B283" s="28">
        <v>4417.92</v>
      </c>
      <c r="C283" s="28">
        <v>1784.68</v>
      </c>
      <c r="D283" s="28">
        <v>40.396299999999997</v>
      </c>
      <c r="E283" s="28" t="str">
        <f>IF(COUNTIF('2021 Opiekun'!A:A,A283)=1,"OK","brak w bazie")</f>
        <v>OK</v>
      </c>
    </row>
    <row r="284" spans="1:5">
      <c r="A284" s="28" t="s">
        <v>210</v>
      </c>
      <c r="B284" s="28">
        <v>3233.79</v>
      </c>
      <c r="C284" s="28">
        <v>1742.22</v>
      </c>
      <c r="D284" s="28">
        <v>53.875399999999999</v>
      </c>
      <c r="E284" s="28" t="str">
        <f>IF(COUNTIF('2021 Opiekun'!A:A,A284)=1,"OK","brak w bazie")</f>
        <v>OK</v>
      </c>
    </row>
    <row r="285" spans="1:5">
      <c r="A285" s="28" t="s">
        <v>407</v>
      </c>
      <c r="B285" s="28">
        <v>5158.3</v>
      </c>
      <c r="C285" s="28">
        <v>1741.85</v>
      </c>
      <c r="D285" s="28">
        <v>33.767899999999997</v>
      </c>
      <c r="E285" s="28" t="str">
        <f>IF(COUNTIF('2021 Opiekun'!A:A,A285)=1,"OK","brak w bazie")</f>
        <v>OK</v>
      </c>
    </row>
    <row r="286" spans="1:5">
      <c r="A286" s="28" t="s">
        <v>442</v>
      </c>
      <c r="B286" s="28">
        <v>3480.22</v>
      </c>
      <c r="C286" s="28">
        <v>1710.066</v>
      </c>
      <c r="D286" s="28">
        <v>49.136699999999998</v>
      </c>
      <c r="E286" s="28" t="str">
        <f>IF(COUNTIF('2021 Opiekun'!A:A,A286)=1,"OK","brak w bazie")</f>
        <v>OK</v>
      </c>
    </row>
    <row r="287" spans="1:5">
      <c r="A287" s="28" t="s">
        <v>402</v>
      </c>
      <c r="B287" s="28">
        <v>11943.5</v>
      </c>
      <c r="C287" s="28">
        <v>1682.1</v>
      </c>
      <c r="D287" s="28">
        <v>14.0838</v>
      </c>
      <c r="E287" s="28" t="str">
        <f>IF(COUNTIF('2021 Opiekun'!A:A,A287)=1,"OK","brak w bazie")</f>
        <v>OK</v>
      </c>
    </row>
    <row r="288" spans="1:5">
      <c r="A288" s="28" t="s">
        <v>169</v>
      </c>
      <c r="B288" s="28">
        <v>2675.44</v>
      </c>
      <c r="C288" s="28">
        <v>1680.87</v>
      </c>
      <c r="D288" s="28">
        <v>62.825899999999997</v>
      </c>
      <c r="E288" s="28" t="str">
        <f>IF(COUNTIF('2021 Opiekun'!A:A,A288)=1,"OK","brak w bazie")</f>
        <v>OK</v>
      </c>
    </row>
    <row r="289" spans="1:5">
      <c r="A289" s="28" t="s">
        <v>678</v>
      </c>
      <c r="B289" s="28">
        <v>3741</v>
      </c>
      <c r="C289" s="28">
        <v>1671.6583000000001</v>
      </c>
      <c r="D289" s="28">
        <v>44.684699999999999</v>
      </c>
      <c r="E289" s="28" t="str">
        <f>IF(COUNTIF('2021 Opiekun'!A:A,A289)=1,"OK","brak w bazie")</f>
        <v>OK</v>
      </c>
    </row>
    <row r="290" spans="1:5">
      <c r="A290" s="28" t="s">
        <v>554</v>
      </c>
      <c r="B290" s="28">
        <v>2885.2</v>
      </c>
      <c r="C290" s="28">
        <v>1671.25</v>
      </c>
      <c r="D290" s="28">
        <v>57.924900000000001</v>
      </c>
      <c r="E290" s="28" t="str">
        <f>IF(COUNTIF('2021 Opiekun'!A:A,A290)=1,"OK","brak w bazie")</f>
        <v>OK</v>
      </c>
    </row>
    <row r="291" spans="1:5">
      <c r="A291" s="28" t="s">
        <v>603</v>
      </c>
      <c r="B291" s="28">
        <v>6249.12</v>
      </c>
      <c r="C291" s="28">
        <v>1669.3</v>
      </c>
      <c r="D291" s="28">
        <v>26.712499999999999</v>
      </c>
      <c r="E291" s="28" t="str">
        <f>IF(COUNTIF('2021 Opiekun'!A:A,A291)=1,"OK","brak w bazie")</f>
        <v>OK</v>
      </c>
    </row>
    <row r="292" spans="1:5">
      <c r="A292" s="28" t="s">
        <v>135</v>
      </c>
      <c r="B292" s="29">
        <v>3243.5</v>
      </c>
      <c r="C292" s="29">
        <v>1668.5540000000001</v>
      </c>
      <c r="D292" s="29">
        <v>51.442999999999998</v>
      </c>
      <c r="E292" s="28" t="str">
        <f>IF(COUNTIF('2021 Opiekun'!A:A,A292)=1,"OK","brak w bazie")</f>
        <v>OK</v>
      </c>
    </row>
    <row r="293" spans="1:5">
      <c r="A293" s="28" t="s">
        <v>121</v>
      </c>
      <c r="B293" s="28">
        <v>4254.26</v>
      </c>
      <c r="C293" s="28">
        <v>1629.74</v>
      </c>
      <c r="D293" s="28">
        <v>38.308399999999999</v>
      </c>
      <c r="E293" s="28" t="str">
        <f>IF(COUNTIF('2021 Opiekun'!A:A,A293)=1,"OK","brak w bazie")</f>
        <v>OK</v>
      </c>
    </row>
    <row r="294" spans="1:5">
      <c r="A294" s="28" t="s">
        <v>246</v>
      </c>
      <c r="B294" s="28">
        <v>2915.04</v>
      </c>
      <c r="C294" s="28">
        <v>1579.38</v>
      </c>
      <c r="D294" s="28">
        <v>54.180300000000003</v>
      </c>
      <c r="E294" s="28" t="str">
        <f>IF(COUNTIF('2021 Opiekun'!A:A,A294)=1,"OK","brak w bazie")</f>
        <v>OK</v>
      </c>
    </row>
    <row r="295" spans="1:5">
      <c r="A295" s="28" t="s">
        <v>411</v>
      </c>
      <c r="B295" s="28">
        <v>2781</v>
      </c>
      <c r="C295" s="28">
        <v>1575.604</v>
      </c>
      <c r="D295" s="28">
        <v>56.655999999999999</v>
      </c>
      <c r="E295" s="28" t="str">
        <f>IF(COUNTIF('2021 Opiekun'!A:A,A295)=1,"OK","brak w bazie")</f>
        <v>OK</v>
      </c>
    </row>
    <row r="296" spans="1:5">
      <c r="A296" s="28" t="s">
        <v>288</v>
      </c>
      <c r="B296" s="28">
        <v>3915.48</v>
      </c>
      <c r="C296" s="28">
        <v>1492.78</v>
      </c>
      <c r="D296" s="28">
        <v>38.125</v>
      </c>
      <c r="E296" s="28" t="str">
        <f>IF(COUNTIF('2021 Opiekun'!A:A,A296)=1,"OK","brak w bazie")</f>
        <v>OK</v>
      </c>
    </row>
    <row r="297" spans="1:5">
      <c r="A297" s="28" t="s">
        <v>451</v>
      </c>
      <c r="B297" s="28">
        <v>3598.75</v>
      </c>
      <c r="C297" s="28">
        <v>1474.54</v>
      </c>
      <c r="D297" s="28">
        <v>40.973599999999998</v>
      </c>
      <c r="E297" s="28" t="str">
        <f>IF(COUNTIF('2021 Opiekun'!A:A,A297)=1,"OK","brak w bazie")</f>
        <v>OK</v>
      </c>
    </row>
    <row r="298" spans="1:5">
      <c r="A298" s="28" t="s">
        <v>513</v>
      </c>
      <c r="B298" s="28">
        <v>2993.55</v>
      </c>
      <c r="C298" s="28">
        <v>1465.56</v>
      </c>
      <c r="D298" s="28">
        <v>48.9572</v>
      </c>
      <c r="E298" s="28" t="str">
        <f>IF(COUNTIF('2021 Opiekun'!A:A,A298)=1,"OK","brak w bazie")</f>
        <v>OK</v>
      </c>
    </row>
    <row r="299" spans="1:5">
      <c r="A299" s="28" t="s">
        <v>429</v>
      </c>
      <c r="B299" s="28">
        <v>3515.58</v>
      </c>
      <c r="C299" s="28">
        <v>1456.57</v>
      </c>
      <c r="D299" s="28">
        <v>41.431800000000003</v>
      </c>
      <c r="E299" s="28" t="str">
        <f>IF(COUNTIF('2021 Opiekun'!A:A,A299)=1,"OK","brak w bazie")</f>
        <v>OK</v>
      </c>
    </row>
    <row r="300" spans="1:5">
      <c r="A300" s="28" t="s">
        <v>573</v>
      </c>
      <c r="B300" s="28">
        <v>3246</v>
      </c>
      <c r="C300" s="28">
        <v>1434.5840000000001</v>
      </c>
      <c r="D300" s="28">
        <v>44.195399999999999</v>
      </c>
      <c r="E300" s="28" t="str">
        <f>IF(COUNTIF('2021 Opiekun'!A:A,A300)=1,"OK","brak w bazie")</f>
        <v>OK</v>
      </c>
    </row>
    <row r="301" spans="1:5">
      <c r="A301" s="28" t="s">
        <v>452</v>
      </c>
      <c r="B301" s="28">
        <v>3936.07</v>
      </c>
      <c r="C301" s="28">
        <v>1433.91</v>
      </c>
      <c r="D301" s="28">
        <v>36.429900000000004</v>
      </c>
      <c r="E301" s="28" t="str">
        <f>IF(COUNTIF('2021 Opiekun'!A:A,A301)=1,"OK","brak w bazie")</f>
        <v>OK</v>
      </c>
    </row>
    <row r="302" spans="1:5">
      <c r="A302" s="28" t="s">
        <v>267</v>
      </c>
      <c r="B302" s="29">
        <v>5987.4</v>
      </c>
      <c r="C302" s="29">
        <v>1413.2560000000001</v>
      </c>
      <c r="D302" s="29">
        <v>23.6038</v>
      </c>
      <c r="E302" s="28" t="str">
        <f>IF(COUNTIF('2021 Opiekun'!A:A,A302)=1,"OK","brak w bazie")</f>
        <v>OK</v>
      </c>
    </row>
    <row r="303" spans="1:5">
      <c r="A303" s="28" t="s">
        <v>12</v>
      </c>
      <c r="B303" s="28">
        <v>2269.11</v>
      </c>
      <c r="C303" s="28">
        <v>1411.9359999999999</v>
      </c>
      <c r="D303" s="28">
        <v>62.224200000000003</v>
      </c>
      <c r="E303" s="28" t="str">
        <f>IF(COUNTIF('2021 Opiekun'!A:A,A303)=1,"OK","brak w bazie")</f>
        <v>OK</v>
      </c>
    </row>
    <row r="304" spans="1:5">
      <c r="A304" s="28" t="s">
        <v>261</v>
      </c>
      <c r="B304" s="28">
        <v>6091.78</v>
      </c>
      <c r="C304" s="28">
        <v>1407.9245000000001</v>
      </c>
      <c r="D304" s="28">
        <v>23.111799999999999</v>
      </c>
      <c r="E304" s="28" t="str">
        <f>IF(COUNTIF('2021 Opiekun'!A:A,A304)=1,"OK","brak w bazie")</f>
        <v>OK</v>
      </c>
    </row>
    <row r="305" spans="1:5">
      <c r="A305" s="28" t="s">
        <v>532</v>
      </c>
      <c r="B305" s="28">
        <v>3185.13</v>
      </c>
      <c r="C305" s="28">
        <v>1407.86</v>
      </c>
      <c r="D305" s="28">
        <v>44.201000000000001</v>
      </c>
      <c r="E305" s="28" t="str">
        <f>IF(COUNTIF('2021 Opiekun'!A:A,A305)=1,"OK","brak w bazie")</f>
        <v>OK</v>
      </c>
    </row>
    <row r="306" spans="1:5">
      <c r="A306" s="28" t="s">
        <v>439</v>
      </c>
      <c r="B306" s="28">
        <v>3000</v>
      </c>
      <c r="C306" s="28">
        <v>1385.55</v>
      </c>
      <c r="D306" s="28">
        <v>46.185000000000002</v>
      </c>
      <c r="E306" s="28" t="str">
        <f>IF(COUNTIF('2021 Opiekun'!A:A,A306)=1,"OK","brak w bazie")</f>
        <v>OK</v>
      </c>
    </row>
    <row r="307" spans="1:5">
      <c r="A307" s="28" t="s">
        <v>591</v>
      </c>
      <c r="B307" s="28">
        <v>2237.16</v>
      </c>
      <c r="C307" s="28">
        <v>1384.02</v>
      </c>
      <c r="D307" s="28">
        <v>61.865000000000002</v>
      </c>
      <c r="E307" s="28" t="str">
        <f>IF(COUNTIF('2021 Opiekun'!A:A,A307)=1,"OK","brak w bazie")</f>
        <v>OK</v>
      </c>
    </row>
    <row r="308" spans="1:5">
      <c r="A308" s="28" t="s">
        <v>509</v>
      </c>
      <c r="B308" s="28">
        <v>2895</v>
      </c>
      <c r="C308" s="28">
        <v>1353.91</v>
      </c>
      <c r="D308" s="28">
        <v>46.767099999999999</v>
      </c>
      <c r="E308" s="28" t="str">
        <f>IF(COUNTIF('2021 Opiekun'!A:A,A308)=1,"OK","brak w bazie")</f>
        <v>OK</v>
      </c>
    </row>
    <row r="309" spans="1:5">
      <c r="A309" s="28" t="s">
        <v>118</v>
      </c>
      <c r="B309" s="28">
        <v>2316.88</v>
      </c>
      <c r="C309" s="28">
        <v>1329.8910000000001</v>
      </c>
      <c r="D309" s="28">
        <v>57.4</v>
      </c>
      <c r="E309" s="28" t="str">
        <f>IF(COUNTIF('2021 Opiekun'!A:A,A309)=1,"OK","brak w bazie")</f>
        <v>OK</v>
      </c>
    </row>
    <row r="310" spans="1:5">
      <c r="A310" s="28" t="s">
        <v>421</v>
      </c>
      <c r="B310" s="28">
        <v>3198.2</v>
      </c>
      <c r="C310" s="28">
        <v>1316.41</v>
      </c>
      <c r="D310" s="28">
        <v>41.160899999999998</v>
      </c>
      <c r="E310" s="28" t="str">
        <f>IF(COUNTIF('2021 Opiekun'!A:A,A310)=1,"OK","brak w bazie")</f>
        <v>OK</v>
      </c>
    </row>
    <row r="311" spans="1:5">
      <c r="A311" s="28" t="s">
        <v>95</v>
      </c>
      <c r="B311" s="28">
        <v>2146.25</v>
      </c>
      <c r="C311" s="28">
        <v>1309.779</v>
      </c>
      <c r="D311" s="28">
        <v>61.026299999999999</v>
      </c>
      <c r="E311" s="28" t="str">
        <f>IF(COUNTIF('2021 Opiekun'!A:A,A311)=1,"OK","brak w bazie")</f>
        <v>OK</v>
      </c>
    </row>
    <row r="312" spans="1:5">
      <c r="A312" s="28" t="s">
        <v>68</v>
      </c>
      <c r="B312" s="28">
        <v>2755.38</v>
      </c>
      <c r="C312" s="28">
        <v>1301.07</v>
      </c>
      <c r="D312" s="28">
        <v>47.219200000000001</v>
      </c>
      <c r="E312" s="28" t="str">
        <f>IF(COUNTIF('2021 Opiekun'!A:A,A312)=1,"OK","brak w bazie")</f>
        <v>OK</v>
      </c>
    </row>
    <row r="313" spans="1:5">
      <c r="A313" s="28" t="s">
        <v>151</v>
      </c>
      <c r="B313" s="28">
        <v>2322.54</v>
      </c>
      <c r="C313" s="28">
        <v>1300.32</v>
      </c>
      <c r="D313" s="28">
        <v>55.986899999999999</v>
      </c>
      <c r="E313" s="28" t="str">
        <f>IF(COUNTIF('2021 Opiekun'!A:A,A313)=1,"OK","brak w bazie")</f>
        <v>OK</v>
      </c>
    </row>
    <row r="314" spans="1:5">
      <c r="A314" s="28" t="s">
        <v>539</v>
      </c>
      <c r="B314" s="28">
        <v>2488.1799999999998</v>
      </c>
      <c r="C314" s="28">
        <v>1300.21</v>
      </c>
      <c r="D314" s="28">
        <v>52.255400000000002</v>
      </c>
      <c r="E314" s="28" t="str">
        <f>IF(COUNTIF('2021 Opiekun'!A:A,A314)=1,"OK","brak w bazie")</f>
        <v>OK</v>
      </c>
    </row>
    <row r="315" spans="1:5">
      <c r="A315" s="28" t="s">
        <v>692</v>
      </c>
      <c r="B315" s="28">
        <v>2445.5300000000002</v>
      </c>
      <c r="C315" s="28">
        <v>1292.46</v>
      </c>
      <c r="D315" s="28">
        <v>52.849800000000002</v>
      </c>
      <c r="E315" s="28" t="str">
        <f>IF(COUNTIF('2021 Opiekun'!A:A,A315)=1,"OK","brak w bazie")</f>
        <v>OK</v>
      </c>
    </row>
    <row r="316" spans="1:5">
      <c r="A316" s="28" t="s">
        <v>447</v>
      </c>
      <c r="B316" s="28">
        <v>14762.7</v>
      </c>
      <c r="C316" s="28">
        <v>1288.03</v>
      </c>
      <c r="D316" s="28">
        <v>8.7248000000000001</v>
      </c>
      <c r="E316" s="28" t="str">
        <f>IF(COUNTIF('2021 Opiekun'!A:A,A316)=1,"OK","brak w bazie")</f>
        <v>OK</v>
      </c>
    </row>
    <row r="317" spans="1:5">
      <c r="A317" s="28" t="s">
        <v>392</v>
      </c>
      <c r="B317" s="28">
        <v>2618.44</v>
      </c>
      <c r="C317" s="28">
        <v>1286.5840000000001</v>
      </c>
      <c r="D317" s="28">
        <v>49.1355</v>
      </c>
      <c r="E317" s="28" t="str">
        <f>IF(COUNTIF('2021 Opiekun'!A:A,A317)=1,"OK","brak w bazie")</f>
        <v>OK</v>
      </c>
    </row>
    <row r="318" spans="1:5">
      <c r="A318" s="28" t="s">
        <v>738</v>
      </c>
      <c r="B318" s="28">
        <v>3513.16</v>
      </c>
      <c r="C318" s="28">
        <v>1280.24</v>
      </c>
      <c r="D318" s="28">
        <v>36.441200000000002</v>
      </c>
      <c r="E318" s="28" t="str">
        <f>IF(COUNTIF('2021 Opiekun'!A:A,A318)=1,"OK","brak w bazie")</f>
        <v>OK</v>
      </c>
    </row>
    <row r="319" spans="1:5">
      <c r="A319" s="28" t="s">
        <v>396</v>
      </c>
      <c r="B319" s="28">
        <v>4360.3999999999996</v>
      </c>
      <c r="C319" s="28">
        <v>1275.45</v>
      </c>
      <c r="D319" s="28">
        <v>29.250699999999998</v>
      </c>
      <c r="E319" s="28" t="str">
        <f>IF(COUNTIF('2021 Opiekun'!A:A,A319)=1,"OK","brak w bazie")</f>
        <v>OK</v>
      </c>
    </row>
    <row r="320" spans="1:5">
      <c r="A320" s="28" t="s">
        <v>208</v>
      </c>
      <c r="B320" s="28">
        <v>2251.29</v>
      </c>
      <c r="C320" s="28">
        <v>1274.3440000000001</v>
      </c>
      <c r="D320" s="28">
        <v>56.604999999999997</v>
      </c>
      <c r="E320" s="28" t="str">
        <f>IF(COUNTIF('2021 Opiekun'!A:A,A320)=1,"OK","brak w bazie")</f>
        <v>OK</v>
      </c>
    </row>
    <row r="321" spans="1:5">
      <c r="A321" s="28" t="s">
        <v>252</v>
      </c>
      <c r="B321" s="28">
        <v>2817.09</v>
      </c>
      <c r="C321" s="28">
        <v>1251.3599999999999</v>
      </c>
      <c r="D321" s="28">
        <v>44.420299999999997</v>
      </c>
      <c r="E321" s="28" t="str">
        <f>IF(COUNTIF('2021 Opiekun'!A:A,A321)=1,"OK","brak w bazie")</f>
        <v>OK</v>
      </c>
    </row>
    <row r="322" spans="1:5">
      <c r="A322" s="28" t="s">
        <v>196</v>
      </c>
      <c r="B322" s="28">
        <v>2084.9</v>
      </c>
      <c r="C322" s="28">
        <v>1250.22</v>
      </c>
      <c r="D322" s="28">
        <v>59.965400000000002</v>
      </c>
      <c r="E322" s="28" t="str">
        <f>IF(COUNTIF('2021 Opiekun'!A:A,A322)=1,"OK","brak w bazie")</f>
        <v>OK</v>
      </c>
    </row>
    <row r="323" spans="1:5">
      <c r="A323" s="28" t="s">
        <v>575</v>
      </c>
      <c r="B323" s="28">
        <v>2939.95</v>
      </c>
      <c r="C323" s="28">
        <v>1244.52</v>
      </c>
      <c r="D323" s="28">
        <v>42.331299999999999</v>
      </c>
      <c r="E323" s="28" t="str">
        <f>IF(COUNTIF('2021 Opiekun'!A:A,A323)=1,"OK","brak w bazie")</f>
        <v>OK</v>
      </c>
    </row>
    <row r="324" spans="1:5">
      <c r="A324" s="28" t="s">
        <v>400</v>
      </c>
      <c r="B324" s="28">
        <v>2565.2600000000002</v>
      </c>
      <c r="C324" s="28">
        <v>1230.95</v>
      </c>
      <c r="D324" s="28">
        <v>47.985300000000002</v>
      </c>
      <c r="E324" s="28" t="str">
        <f>IF(COUNTIF('2021 Opiekun'!A:A,A324)=1,"OK","brak w bazie")</f>
        <v>OK</v>
      </c>
    </row>
    <row r="325" spans="1:5">
      <c r="A325" s="28" t="s">
        <v>460</v>
      </c>
      <c r="B325" s="28">
        <v>2318</v>
      </c>
      <c r="C325" s="28">
        <v>1230.18</v>
      </c>
      <c r="D325" s="28">
        <v>53.070700000000002</v>
      </c>
      <c r="E325" s="28" t="str">
        <f>IF(COUNTIF('2021 Opiekun'!A:A,A325)=1,"OK","brak w bazie")</f>
        <v>OK</v>
      </c>
    </row>
    <row r="326" spans="1:5">
      <c r="A326" s="28" t="s">
        <v>589</v>
      </c>
      <c r="B326" s="28">
        <v>5149.24</v>
      </c>
      <c r="C326" s="28">
        <v>1208.3679999999999</v>
      </c>
      <c r="D326" s="28">
        <v>23.466899999999999</v>
      </c>
      <c r="E326" s="28" t="str">
        <f>IF(COUNTIF('2021 Opiekun'!A:A,A326)=1,"OK","brak w bazie")</f>
        <v>OK</v>
      </c>
    </row>
    <row r="327" spans="1:5">
      <c r="A327" s="28" t="s">
        <v>641</v>
      </c>
      <c r="B327" s="28">
        <v>4296</v>
      </c>
      <c r="C327" s="28">
        <v>1203.24</v>
      </c>
      <c r="D327" s="28">
        <v>28.008299999999998</v>
      </c>
      <c r="E327" s="28" t="str">
        <f>IF(COUNTIF('2021 Opiekun'!A:A,A327)=1,"OK","brak w bazie")</f>
        <v>OK</v>
      </c>
    </row>
    <row r="328" spans="1:5">
      <c r="A328" s="28" t="s">
        <v>458</v>
      </c>
      <c r="B328" s="28">
        <v>2909.56</v>
      </c>
      <c r="C328" s="28">
        <v>1198.06</v>
      </c>
      <c r="D328" s="28">
        <v>41.176600000000001</v>
      </c>
      <c r="E328" s="28" t="str">
        <f>IF(COUNTIF('2021 Opiekun'!A:A,A328)=1,"OK","brak w bazie")</f>
        <v>OK</v>
      </c>
    </row>
    <row r="329" spans="1:5">
      <c r="A329" s="28" t="s">
        <v>218</v>
      </c>
      <c r="B329" s="28">
        <v>3870.07</v>
      </c>
      <c r="C329" s="28">
        <v>1186.0387000000001</v>
      </c>
      <c r="D329" s="28">
        <v>30.6464</v>
      </c>
      <c r="E329" s="28" t="str">
        <f>IF(COUNTIF('2021 Opiekun'!A:A,A329)=1,"OK","brak w bazie")</f>
        <v>OK</v>
      </c>
    </row>
    <row r="330" spans="1:5">
      <c r="A330" s="28" t="s">
        <v>143</v>
      </c>
      <c r="B330" s="28">
        <v>2617.6799999999998</v>
      </c>
      <c r="C330" s="28">
        <v>1184</v>
      </c>
      <c r="D330" s="28">
        <v>45.230800000000002</v>
      </c>
      <c r="E330" s="28" t="str">
        <f>IF(COUNTIF('2021 Opiekun'!A:A,A330)=1,"OK","brak w bazie")</f>
        <v>OK</v>
      </c>
    </row>
    <row r="331" spans="1:5">
      <c r="A331" s="28" t="s">
        <v>126</v>
      </c>
      <c r="B331" s="28">
        <v>1962.5</v>
      </c>
      <c r="C331" s="28">
        <v>1182.2</v>
      </c>
      <c r="D331" s="28">
        <v>60.239400000000003</v>
      </c>
      <c r="E331" s="28" t="str">
        <f>IF(COUNTIF('2021 Opiekun'!A:A,A331)=1,"OK","brak w bazie")</f>
        <v>OK</v>
      </c>
    </row>
    <row r="332" spans="1:5">
      <c r="A332" s="28" t="s">
        <v>345</v>
      </c>
      <c r="B332" s="28">
        <v>9463.5</v>
      </c>
      <c r="C332" s="28">
        <v>1161.2897</v>
      </c>
      <c r="D332" s="28">
        <v>12.2712</v>
      </c>
      <c r="E332" s="28" t="str">
        <f>IF(COUNTIF('2021 Opiekun'!A:A,A332)=1,"OK","brak w bazie")</f>
        <v>OK</v>
      </c>
    </row>
    <row r="333" spans="1:5">
      <c r="A333" s="28" t="s">
        <v>512</v>
      </c>
      <c r="B333" s="28">
        <v>2128.15</v>
      </c>
      <c r="C333" s="28">
        <v>1158.8399999999999</v>
      </c>
      <c r="D333" s="28">
        <v>54.4529</v>
      </c>
      <c r="E333" s="28" t="str">
        <f>IF(COUNTIF('2021 Opiekun'!A:A,A333)=1,"OK","brak w bazie")</f>
        <v>OK</v>
      </c>
    </row>
    <row r="334" spans="1:5">
      <c r="A334" s="28" t="s">
        <v>576</v>
      </c>
      <c r="B334" s="28">
        <v>4025</v>
      </c>
      <c r="C334" s="28">
        <v>1157.2</v>
      </c>
      <c r="D334" s="28">
        <v>28.750299999999999</v>
      </c>
      <c r="E334" s="28" t="str">
        <f>IF(COUNTIF('2021 Opiekun'!A:A,A334)=1,"OK","brak w bazie")</f>
        <v>OK</v>
      </c>
    </row>
    <row r="335" spans="1:5">
      <c r="A335" s="28" t="s">
        <v>94</v>
      </c>
      <c r="B335" s="28">
        <v>3380.09</v>
      </c>
      <c r="C335" s="28">
        <v>1148.1659999999999</v>
      </c>
      <c r="D335" s="28">
        <v>33.968499999999999</v>
      </c>
      <c r="E335" s="28" t="str">
        <f>IF(COUNTIF('2021 Opiekun'!A:A,A335)=1,"OK","brak w bazie")</f>
        <v>OK</v>
      </c>
    </row>
    <row r="336" spans="1:5">
      <c r="A336" s="28" t="s">
        <v>319</v>
      </c>
      <c r="B336" s="28">
        <v>3819.58</v>
      </c>
      <c r="C336" s="28">
        <v>1137.3699999999999</v>
      </c>
      <c r="D336" s="28">
        <v>29.7773</v>
      </c>
      <c r="E336" s="28" t="str">
        <f>IF(COUNTIF('2021 Opiekun'!A:A,A336)=1,"OK","brak w bazie")</f>
        <v>OK</v>
      </c>
    </row>
    <row r="337" spans="1:5">
      <c r="A337" s="28" t="s">
        <v>463</v>
      </c>
      <c r="B337" s="28">
        <v>2152.8200000000002</v>
      </c>
      <c r="C337" s="28">
        <v>1133.9583</v>
      </c>
      <c r="D337" s="28">
        <v>52.673099999999998</v>
      </c>
      <c r="E337" s="28" t="str">
        <f>IF(COUNTIF('2021 Opiekun'!A:A,A337)=1,"OK","brak w bazie")</f>
        <v>OK</v>
      </c>
    </row>
    <row r="338" spans="1:5">
      <c r="A338" s="28" t="s">
        <v>123</v>
      </c>
      <c r="B338" s="28">
        <v>1886.6</v>
      </c>
      <c r="C338" s="28">
        <v>1128.0965000000001</v>
      </c>
      <c r="D338" s="28">
        <v>59.795200000000001</v>
      </c>
      <c r="E338" s="28" t="str">
        <f>IF(COUNTIF('2021 Opiekun'!A:A,A338)=1,"OK","brak w bazie")</f>
        <v>OK</v>
      </c>
    </row>
    <row r="339" spans="1:5">
      <c r="A339" s="28" t="s">
        <v>604</v>
      </c>
      <c r="B339" s="28">
        <v>3084.78</v>
      </c>
      <c r="C339" s="28">
        <v>1113.72</v>
      </c>
      <c r="D339" s="28">
        <v>36.103700000000003</v>
      </c>
      <c r="E339" s="28" t="str">
        <f>IF(COUNTIF('2021 Opiekun'!A:A,A339)=1,"OK","brak w bazie")</f>
        <v>OK</v>
      </c>
    </row>
    <row r="340" spans="1:5">
      <c r="A340" s="28" t="s">
        <v>137</v>
      </c>
      <c r="B340" s="28">
        <v>2935.44</v>
      </c>
      <c r="C340" s="28">
        <v>1112.42</v>
      </c>
      <c r="D340" s="28">
        <v>37.896099999999997</v>
      </c>
      <c r="E340" s="28" t="str">
        <f>IF(COUNTIF('2021 Opiekun'!A:A,A340)=1,"OK","brak w bazie")</f>
        <v>OK</v>
      </c>
    </row>
    <row r="341" spans="1:5">
      <c r="A341" s="28" t="s">
        <v>122</v>
      </c>
      <c r="B341" s="28">
        <v>1755.24</v>
      </c>
      <c r="C341" s="28">
        <v>1094.1199999999999</v>
      </c>
      <c r="D341" s="28">
        <v>62.334400000000002</v>
      </c>
      <c r="E341" s="28" t="str">
        <f>IF(COUNTIF('2021 Opiekun'!A:A,A341)=1,"OK","brak w bazie")</f>
        <v>OK</v>
      </c>
    </row>
    <row r="342" spans="1:5">
      <c r="A342" s="28" t="s">
        <v>398</v>
      </c>
      <c r="B342" s="28">
        <v>2558.5500000000002</v>
      </c>
      <c r="C342" s="28">
        <v>1091.9580000000001</v>
      </c>
      <c r="D342" s="28">
        <v>42.678699999999999</v>
      </c>
      <c r="E342" s="28" t="str">
        <f>IF(COUNTIF('2021 Opiekun'!A:A,A342)=1,"OK","brak w bazie")</f>
        <v>OK</v>
      </c>
    </row>
    <row r="343" spans="1:5">
      <c r="A343" s="28" t="s">
        <v>79</v>
      </c>
      <c r="B343" s="28">
        <v>2212.2199999999998</v>
      </c>
      <c r="C343" s="28">
        <v>1077.768</v>
      </c>
      <c r="D343" s="28">
        <v>48.718800000000002</v>
      </c>
      <c r="E343" s="28" t="str">
        <f>IF(COUNTIF('2021 Opiekun'!A:A,A343)=1,"OK","brak w bazie")</f>
        <v>OK</v>
      </c>
    </row>
    <row r="344" spans="1:5">
      <c r="A344" s="28" t="s">
        <v>194</v>
      </c>
      <c r="B344" s="28">
        <v>1790.56</v>
      </c>
      <c r="C344" s="28">
        <v>1075.3630000000001</v>
      </c>
      <c r="D344" s="28">
        <v>60.057299999999998</v>
      </c>
      <c r="E344" s="28" t="str">
        <f>IF(COUNTIF('2021 Opiekun'!A:A,A344)=1,"OK","brak w bazie")</f>
        <v>OK</v>
      </c>
    </row>
    <row r="345" spans="1:5">
      <c r="A345" s="28" t="s">
        <v>256</v>
      </c>
      <c r="B345" s="28">
        <v>2252</v>
      </c>
      <c r="C345" s="28">
        <v>1066.97</v>
      </c>
      <c r="D345" s="28">
        <v>47.378700000000002</v>
      </c>
      <c r="E345" s="28" t="str">
        <f>IF(COUNTIF('2021 Opiekun'!A:A,A345)=1,"OK","brak w bazie")</f>
        <v>OK</v>
      </c>
    </row>
    <row r="346" spans="1:5">
      <c r="A346" s="28" t="s">
        <v>190</v>
      </c>
      <c r="B346" s="28">
        <v>2130.63</v>
      </c>
      <c r="C346" s="28">
        <v>1065.7550000000001</v>
      </c>
      <c r="D346" s="28">
        <v>50.020600000000002</v>
      </c>
      <c r="E346" s="28" t="str">
        <f>IF(COUNTIF('2021 Opiekun'!A:A,A346)=1,"OK","brak w bazie")</f>
        <v>OK</v>
      </c>
    </row>
    <row r="347" spans="1:5">
      <c r="A347" s="28" t="s">
        <v>410</v>
      </c>
      <c r="B347" s="28">
        <v>1750.38</v>
      </c>
      <c r="C347" s="28">
        <v>1057.5</v>
      </c>
      <c r="D347" s="28">
        <v>60.415399999999998</v>
      </c>
      <c r="E347" s="28" t="str">
        <f>IF(COUNTIF('2021 Opiekun'!A:A,A347)=1,"OK","brak w bazie")</f>
        <v>OK</v>
      </c>
    </row>
    <row r="348" spans="1:5">
      <c r="A348" s="28" t="s">
        <v>48</v>
      </c>
      <c r="B348" s="28">
        <v>3197</v>
      </c>
      <c r="C348" s="28">
        <v>1052.5</v>
      </c>
      <c r="D348" s="28">
        <v>32.921399999999998</v>
      </c>
      <c r="E348" s="28" t="str">
        <f>IF(COUNTIF('2021 Opiekun'!A:A,A348)=1,"OK","brak w bazie")</f>
        <v>OK</v>
      </c>
    </row>
    <row r="349" spans="1:5">
      <c r="A349" s="28" t="s">
        <v>620</v>
      </c>
      <c r="B349" s="28">
        <v>2067.5100000000002</v>
      </c>
      <c r="C349" s="28">
        <v>1049.58</v>
      </c>
      <c r="D349" s="28">
        <v>50.7654</v>
      </c>
      <c r="E349" s="28" t="str">
        <f>IF(COUNTIF('2021 Opiekun'!A:A,A349)=1,"OK","brak w bazie")</f>
        <v>OK</v>
      </c>
    </row>
    <row r="350" spans="1:5">
      <c r="A350" s="28" t="s">
        <v>147</v>
      </c>
      <c r="B350" s="28">
        <v>2268.37</v>
      </c>
      <c r="C350" s="28">
        <v>1045.3689999999999</v>
      </c>
      <c r="D350" s="28">
        <v>46.084499999999998</v>
      </c>
      <c r="E350" s="28" t="str">
        <f>IF(COUNTIF('2021 Opiekun'!A:A,A350)=1,"OK","brak w bazie")</f>
        <v>OK</v>
      </c>
    </row>
    <row r="351" spans="1:5">
      <c r="A351" s="28" t="s">
        <v>83</v>
      </c>
      <c r="B351" s="28">
        <v>1429.2</v>
      </c>
      <c r="C351" s="28">
        <v>1044.45</v>
      </c>
      <c r="D351" s="28">
        <v>73.079300000000003</v>
      </c>
      <c r="E351" s="28" t="str">
        <f>IF(COUNTIF('2021 Opiekun'!A:A,A351)=1,"OK","brak w bazie")</f>
        <v>OK</v>
      </c>
    </row>
    <row r="352" spans="1:5">
      <c r="A352" s="28" t="s">
        <v>158</v>
      </c>
      <c r="B352" s="28">
        <v>3900</v>
      </c>
      <c r="C352" s="28">
        <v>1043.0999999999999</v>
      </c>
      <c r="D352" s="28">
        <v>26.746099999999998</v>
      </c>
      <c r="E352" s="28" t="str">
        <f>IF(COUNTIF('2021 Opiekun'!A:A,A352)=1,"OK","brak w bazie")</f>
        <v>OK</v>
      </c>
    </row>
    <row r="353" spans="1:5">
      <c r="A353" s="28" t="s">
        <v>508</v>
      </c>
      <c r="B353" s="28">
        <v>3466.75</v>
      </c>
      <c r="C353" s="28">
        <v>1040.5060000000001</v>
      </c>
      <c r="D353" s="28">
        <v>30.0138</v>
      </c>
      <c r="E353" s="28" t="str">
        <f>IF(COUNTIF('2021 Opiekun'!A:A,A353)=1,"OK","brak w bazie")</f>
        <v>OK</v>
      </c>
    </row>
    <row r="354" spans="1:5">
      <c r="A354" s="28" t="s">
        <v>726</v>
      </c>
      <c r="B354" s="28">
        <v>1705</v>
      </c>
      <c r="C354" s="28">
        <v>1033.24</v>
      </c>
      <c r="D354" s="28">
        <v>60.600499999999997</v>
      </c>
      <c r="E354" s="28" t="str">
        <f>IF(COUNTIF('2021 Opiekun'!A:A,A354)=1,"OK","brak w bazie")</f>
        <v>OK</v>
      </c>
    </row>
    <row r="355" spans="1:5">
      <c r="A355" s="28" t="s">
        <v>148</v>
      </c>
      <c r="B355" s="28">
        <v>1920.76</v>
      </c>
      <c r="C355" s="28">
        <v>1031</v>
      </c>
      <c r="D355" s="28">
        <v>53.676600000000001</v>
      </c>
      <c r="E355" s="28" t="str">
        <f>IF(COUNTIF('2021 Opiekun'!A:A,A355)=1,"OK","brak w bazie")</f>
        <v>OK</v>
      </c>
    </row>
    <row r="356" spans="1:5">
      <c r="A356" s="28" t="s">
        <v>664</v>
      </c>
      <c r="B356" s="28">
        <v>4305.8599999999997</v>
      </c>
      <c r="C356" s="28">
        <v>1024.903</v>
      </c>
      <c r="D356" s="28">
        <v>23.802499999999998</v>
      </c>
      <c r="E356" s="28" t="str">
        <f>IF(COUNTIF('2021 Opiekun'!A:A,A356)=1,"OK","brak w bazie")</f>
        <v>OK</v>
      </c>
    </row>
    <row r="357" spans="1:5">
      <c r="A357" s="28" t="s">
        <v>621</v>
      </c>
      <c r="B357" s="28">
        <v>1855.74</v>
      </c>
      <c r="C357" s="28">
        <v>1022.7</v>
      </c>
      <c r="D357" s="28">
        <v>55.11</v>
      </c>
      <c r="E357" s="28" t="str">
        <f>IF(COUNTIF('2021 Opiekun'!A:A,A357)=1,"OK","brak w bazie")</f>
        <v>OK</v>
      </c>
    </row>
    <row r="358" spans="1:5">
      <c r="A358" s="28" t="s">
        <v>260</v>
      </c>
      <c r="B358" s="28">
        <v>1450</v>
      </c>
      <c r="C358" s="28">
        <v>1010.06</v>
      </c>
      <c r="D358" s="28">
        <v>69.659300000000002</v>
      </c>
      <c r="E358" s="28" t="str">
        <f>IF(COUNTIF('2021 Opiekun'!A:A,A358)=1,"OK","brak w bazie")</f>
        <v>OK</v>
      </c>
    </row>
    <row r="359" spans="1:5">
      <c r="A359" s="28" t="s">
        <v>9</v>
      </c>
      <c r="B359" s="28">
        <v>1978.99</v>
      </c>
      <c r="C359" s="28">
        <v>1008.672</v>
      </c>
      <c r="D359" s="28">
        <v>50.969000000000001</v>
      </c>
      <c r="E359" s="28" t="str">
        <f>IF(COUNTIF('2021 Opiekun'!A:A,A359)=1,"OK","brak w bazie")</f>
        <v>OK</v>
      </c>
    </row>
    <row r="360" spans="1:5">
      <c r="A360" s="28" t="s">
        <v>14</v>
      </c>
      <c r="B360" s="28">
        <v>2047.84</v>
      </c>
      <c r="C360" s="28">
        <v>1008.44</v>
      </c>
      <c r="D360" s="28">
        <v>49.244</v>
      </c>
      <c r="E360" s="28" t="str">
        <f>IF(COUNTIF('2021 Opiekun'!A:A,A360)=1,"OK","brak w bazie")</f>
        <v>OK</v>
      </c>
    </row>
    <row r="361" spans="1:5">
      <c r="A361" s="28" t="s">
        <v>443</v>
      </c>
      <c r="B361" s="28">
        <v>1430</v>
      </c>
      <c r="C361" s="28">
        <v>1004.64</v>
      </c>
      <c r="D361" s="28">
        <v>70.254499999999993</v>
      </c>
      <c r="E361" s="28" t="str">
        <f>IF(COUNTIF('2021 Opiekun'!A:A,A361)=1,"OK","brak w bazie")</f>
        <v>OK</v>
      </c>
    </row>
    <row r="362" spans="1:5">
      <c r="A362" s="28" t="s">
        <v>67</v>
      </c>
      <c r="B362" s="28">
        <v>2180.48</v>
      </c>
      <c r="C362" s="28">
        <v>1002.549</v>
      </c>
      <c r="D362" s="28">
        <v>45.978299999999997</v>
      </c>
      <c r="E362" s="28" t="str">
        <f>IF(COUNTIF('2021 Opiekun'!A:A,A362)=1,"OK","brak w bazie")</f>
        <v>OK</v>
      </c>
    </row>
    <row r="363" spans="1:5">
      <c r="A363" s="28" t="s">
        <v>173</v>
      </c>
      <c r="B363" s="28">
        <v>1220</v>
      </c>
      <c r="C363" s="28">
        <v>1001.986</v>
      </c>
      <c r="D363" s="28">
        <v>82.13</v>
      </c>
      <c r="E363" s="28" t="str">
        <f>IF(COUNTIF('2021 Opiekun'!A:A,A363)=1,"OK","brak w bazie")</f>
        <v>OK</v>
      </c>
    </row>
    <row r="364" spans="1:5">
      <c r="A364" s="28" t="s">
        <v>724</v>
      </c>
      <c r="B364" s="28">
        <v>3466.56</v>
      </c>
      <c r="C364" s="28">
        <v>987.38199999999995</v>
      </c>
      <c r="D364" s="28">
        <v>28.483000000000001</v>
      </c>
      <c r="E364" s="28" t="str">
        <f>IF(COUNTIF('2021 Opiekun'!A:A,A364)=1,"OK","brak w bazie")</f>
        <v>OK</v>
      </c>
    </row>
    <row r="365" spans="1:5">
      <c r="A365" s="28" t="s">
        <v>645</v>
      </c>
      <c r="B365" s="28">
        <v>3342.87</v>
      </c>
      <c r="C365" s="28">
        <v>976.98</v>
      </c>
      <c r="D365" s="28">
        <v>29.2257</v>
      </c>
      <c r="E365" s="28" t="str">
        <f>IF(COUNTIF('2021 Opiekun'!A:A,A365)=1,"OK","brak w bazie")</f>
        <v>OK</v>
      </c>
    </row>
    <row r="366" spans="1:5">
      <c r="A366" s="28" t="s">
        <v>16</v>
      </c>
      <c r="B366" s="28">
        <v>2153.42</v>
      </c>
      <c r="C366" s="28">
        <v>976.69</v>
      </c>
      <c r="D366" s="28">
        <v>45.355200000000004</v>
      </c>
      <c r="E366" s="28" t="str">
        <f>IF(COUNTIF('2021 Opiekun'!A:A,A366)=1,"OK","brak w bazie")</f>
        <v>OK</v>
      </c>
    </row>
    <row r="367" spans="1:5">
      <c r="A367" s="28" t="s">
        <v>214</v>
      </c>
      <c r="B367" s="28">
        <v>1820</v>
      </c>
      <c r="C367" s="28">
        <v>974.4</v>
      </c>
      <c r="D367" s="28">
        <v>53.538400000000003</v>
      </c>
      <c r="E367" s="28" t="str">
        <f>IF(COUNTIF('2021 Opiekun'!A:A,A367)=1,"OK","brak w bazie")</f>
        <v>OK</v>
      </c>
    </row>
    <row r="368" spans="1:5">
      <c r="A368" s="28" t="s">
        <v>610</v>
      </c>
      <c r="B368" s="29">
        <v>2000</v>
      </c>
      <c r="C368" s="29">
        <v>964.2</v>
      </c>
      <c r="D368" s="29">
        <v>48.21</v>
      </c>
      <c r="E368" s="28" t="str">
        <f>IF(COUNTIF('2021 Opiekun'!A:A,A368)=1,"OK","brak w bazie")</f>
        <v>OK</v>
      </c>
    </row>
    <row r="369" spans="1:5">
      <c r="A369" s="28" t="s">
        <v>699</v>
      </c>
      <c r="B369" s="28">
        <v>2359.9699999999998</v>
      </c>
      <c r="C369" s="28">
        <v>961.31</v>
      </c>
      <c r="D369" s="28">
        <v>40.733899999999998</v>
      </c>
      <c r="E369" s="28" t="str">
        <f>IF(COUNTIF('2021 Opiekun'!A:A,A369)=1,"OK","brak w bazie")</f>
        <v>OK</v>
      </c>
    </row>
    <row r="370" spans="1:5">
      <c r="A370" s="28" t="s">
        <v>213</v>
      </c>
      <c r="B370" s="28">
        <v>2000</v>
      </c>
      <c r="C370" s="28">
        <v>958.5</v>
      </c>
      <c r="D370" s="28">
        <v>47.924999999999997</v>
      </c>
      <c r="E370" s="28" t="str">
        <f>IF(COUNTIF('2021 Opiekun'!A:A,A370)=1,"OK","brak w bazie")</f>
        <v>OK</v>
      </c>
    </row>
    <row r="371" spans="1:5">
      <c r="A371" s="28" t="s">
        <v>107</v>
      </c>
      <c r="B371" s="28">
        <v>1200</v>
      </c>
      <c r="C371" s="28">
        <v>952.9</v>
      </c>
      <c r="D371" s="28">
        <v>79.408299999999997</v>
      </c>
      <c r="E371" s="28" t="str">
        <f>IF(COUNTIF('2021 Opiekun'!A:A,A371)=1,"OK","brak w bazie")</f>
        <v>OK</v>
      </c>
    </row>
    <row r="372" spans="1:5">
      <c r="A372" s="28" t="s">
        <v>140</v>
      </c>
      <c r="B372" s="28">
        <v>1775.74</v>
      </c>
      <c r="C372" s="28">
        <v>937.36</v>
      </c>
      <c r="D372" s="28">
        <v>52.786999999999999</v>
      </c>
      <c r="E372" s="28" t="str">
        <f>IF(COUNTIF('2021 Opiekun'!A:A,A372)=1,"OK","brak w bazie")</f>
        <v>OK</v>
      </c>
    </row>
    <row r="373" spans="1:5">
      <c r="A373" s="28" t="s">
        <v>596</v>
      </c>
      <c r="B373" s="28">
        <v>3548.08</v>
      </c>
      <c r="C373" s="28">
        <v>937.01700000000005</v>
      </c>
      <c r="D373" s="28">
        <v>26.409099999999999</v>
      </c>
      <c r="E373" s="28" t="str">
        <f>IF(COUNTIF('2021 Opiekun'!A:A,A373)=1,"OK","brak w bazie")</f>
        <v>OK</v>
      </c>
    </row>
    <row r="374" spans="1:5">
      <c r="A374" s="28" t="s">
        <v>612</v>
      </c>
      <c r="B374" s="28">
        <v>1836.33</v>
      </c>
      <c r="C374" s="28">
        <v>932.17</v>
      </c>
      <c r="D374" s="28">
        <v>50.762599999999999</v>
      </c>
      <c r="E374" s="28" t="str">
        <f>IF(COUNTIF('2021 Opiekun'!A:A,A374)=1,"OK","brak w bazie")</f>
        <v>OK</v>
      </c>
    </row>
    <row r="375" spans="1:5">
      <c r="A375" s="28" t="s">
        <v>437</v>
      </c>
      <c r="B375" s="28">
        <v>2119</v>
      </c>
      <c r="C375" s="28">
        <v>930.09</v>
      </c>
      <c r="D375" s="28">
        <v>43.892800000000001</v>
      </c>
      <c r="E375" s="28" t="str">
        <f>IF(COUNTIF('2021 Opiekun'!A:A,A375)=1,"OK","brak w bazie")</f>
        <v>OK</v>
      </c>
    </row>
    <row r="376" spans="1:5">
      <c r="A376" s="28" t="s">
        <v>649</v>
      </c>
      <c r="B376" s="28">
        <v>3050</v>
      </c>
      <c r="C376" s="28">
        <v>930</v>
      </c>
      <c r="D376" s="28">
        <v>30.491800000000001</v>
      </c>
      <c r="E376" s="28" t="str">
        <f>IF(COUNTIF('2021 Opiekun'!A:A,A376)=1,"OK","brak w bazie")</f>
        <v>OK</v>
      </c>
    </row>
    <row r="377" spans="1:5">
      <c r="A377" s="28" t="s">
        <v>255</v>
      </c>
      <c r="B377" s="28">
        <v>2030.67</v>
      </c>
      <c r="C377" s="28">
        <v>926.28</v>
      </c>
      <c r="D377" s="28">
        <v>45.6145</v>
      </c>
      <c r="E377" s="28" t="str">
        <f>IF(COUNTIF('2021 Opiekun'!A:A,A377)=1,"OK","brak w bazie")</f>
        <v>OK</v>
      </c>
    </row>
    <row r="378" spans="1:5">
      <c r="A378" s="28" t="s">
        <v>675</v>
      </c>
      <c r="B378" s="28">
        <v>2060.7399999999998</v>
      </c>
      <c r="C378" s="28">
        <v>926.19600000000003</v>
      </c>
      <c r="D378" s="28">
        <v>44.944800000000001</v>
      </c>
      <c r="E378" s="28" t="str">
        <f>IF(COUNTIF('2021 Opiekun'!A:A,A378)=1,"OK","brak w bazie")</f>
        <v>OK</v>
      </c>
    </row>
    <row r="379" spans="1:5">
      <c r="A379" s="28" t="s">
        <v>65</v>
      </c>
      <c r="B379" s="28">
        <v>1596.67</v>
      </c>
      <c r="C379" s="28">
        <v>915.99</v>
      </c>
      <c r="D379" s="28">
        <v>57.368699999999997</v>
      </c>
      <c r="E379" s="28" t="str">
        <f>IF(COUNTIF('2021 Opiekun'!A:A,A379)=1,"OK","brak w bazie")</f>
        <v>OK</v>
      </c>
    </row>
    <row r="380" spans="1:5">
      <c r="A380" s="28" t="s">
        <v>242</v>
      </c>
      <c r="B380" s="28">
        <v>4312.01</v>
      </c>
      <c r="C380" s="28">
        <v>903.58939999999996</v>
      </c>
      <c r="D380" s="28">
        <v>20.955100000000002</v>
      </c>
      <c r="E380" s="28" t="str">
        <f>IF(COUNTIF('2021 Opiekun'!A:A,A380)=1,"OK","brak w bazie")</f>
        <v>OK</v>
      </c>
    </row>
    <row r="381" spans="1:5">
      <c r="A381" s="28" t="s">
        <v>780</v>
      </c>
      <c r="B381" s="28">
        <v>975</v>
      </c>
      <c r="C381" s="28">
        <v>899.625</v>
      </c>
      <c r="D381" s="28">
        <v>92.269199999999998</v>
      </c>
      <c r="E381" s="28" t="str">
        <f>IF(COUNTIF('2021 Opiekun'!A:A,A381)=1,"OK","brak w bazie")</f>
        <v>OK</v>
      </c>
    </row>
    <row r="382" spans="1:5">
      <c r="A382" s="28" t="s">
        <v>268</v>
      </c>
      <c r="B382" s="28">
        <v>1815.4</v>
      </c>
      <c r="C382" s="28">
        <v>898.101</v>
      </c>
      <c r="D382" s="28">
        <v>49.471200000000003</v>
      </c>
      <c r="E382" s="28" t="str">
        <f>IF(COUNTIF('2021 Opiekun'!A:A,A382)=1,"OK","brak w bazie")</f>
        <v>OK</v>
      </c>
    </row>
    <row r="383" spans="1:5">
      <c r="A383" s="28" t="s">
        <v>744</v>
      </c>
      <c r="B383" s="28">
        <v>1940</v>
      </c>
      <c r="C383" s="28">
        <v>896.8</v>
      </c>
      <c r="D383" s="28">
        <v>46.226799999999997</v>
      </c>
      <c r="E383" s="28" t="str">
        <f>IF(COUNTIF('2021 Opiekun'!A:A,A383)=1,"OK","brak w bazie")</f>
        <v>OK</v>
      </c>
    </row>
    <row r="384" spans="1:5">
      <c r="A384" s="28" t="s">
        <v>114</v>
      </c>
      <c r="B384" s="28">
        <v>2141.04</v>
      </c>
      <c r="C384" s="28">
        <v>892.8</v>
      </c>
      <c r="D384" s="28">
        <v>41.699300000000001</v>
      </c>
      <c r="E384" s="28" t="str">
        <f>IF(COUNTIF('2021 Opiekun'!A:A,A384)=1,"OK","brak w bazie")</f>
        <v>OK</v>
      </c>
    </row>
    <row r="385" spans="1:5">
      <c r="A385" s="28" t="s">
        <v>341</v>
      </c>
      <c r="B385" s="28">
        <v>4283.0200000000004</v>
      </c>
      <c r="C385" s="28">
        <v>865.29229999999995</v>
      </c>
      <c r="D385" s="28">
        <v>20.2028</v>
      </c>
      <c r="E385" s="28" t="str">
        <f>IF(COUNTIF('2021 Opiekun'!A:A,A385)=1,"OK","brak w bazie")</f>
        <v>OK</v>
      </c>
    </row>
    <row r="386" spans="1:5">
      <c r="A386" s="28" t="s">
        <v>453</v>
      </c>
      <c r="B386" s="28">
        <v>1024</v>
      </c>
      <c r="C386" s="28">
        <v>865.25</v>
      </c>
      <c r="D386" s="28">
        <v>84.497</v>
      </c>
      <c r="E386" s="28" t="str">
        <f>IF(COUNTIF('2021 Opiekun'!A:A,A386)=1,"OK","brak w bazie")</f>
        <v>OK</v>
      </c>
    </row>
    <row r="387" spans="1:5">
      <c r="A387" s="28" t="s">
        <v>519</v>
      </c>
      <c r="B387" s="28">
        <v>4988.74</v>
      </c>
      <c r="C387" s="28">
        <v>864.84400000000005</v>
      </c>
      <c r="D387" s="28">
        <v>17.335899999999999</v>
      </c>
      <c r="E387" s="28" t="str">
        <f>IF(COUNTIF('2021 Opiekun'!A:A,A387)=1,"OK","brak w bazie")</f>
        <v>OK</v>
      </c>
    </row>
    <row r="388" spans="1:5">
      <c r="A388" s="28" t="s">
        <v>420</v>
      </c>
      <c r="B388" s="28">
        <v>2350.5100000000002</v>
      </c>
      <c r="C388" s="28">
        <v>858.57</v>
      </c>
      <c r="D388" s="28">
        <v>36.526899999999998</v>
      </c>
      <c r="E388" s="28" t="str">
        <f>IF(COUNTIF('2021 Opiekun'!A:A,A388)=1,"OK","brak w bazie")</f>
        <v>OK</v>
      </c>
    </row>
    <row r="389" spans="1:5">
      <c r="A389" s="28" t="s">
        <v>650</v>
      </c>
      <c r="B389" s="28">
        <v>1862.84</v>
      </c>
      <c r="C389" s="28">
        <v>857.49</v>
      </c>
      <c r="D389" s="28">
        <v>46.031300000000002</v>
      </c>
      <c r="E389" s="28" t="str">
        <f>IF(COUNTIF('2021 Opiekun'!A:A,A389)=1,"OK","brak w bazie")</f>
        <v>OK</v>
      </c>
    </row>
    <row r="390" spans="1:5">
      <c r="A390" s="28" t="s">
        <v>325</v>
      </c>
      <c r="B390" s="28">
        <v>3560.41</v>
      </c>
      <c r="C390" s="28">
        <v>852.8904</v>
      </c>
      <c r="D390" s="28">
        <v>23.954799999999999</v>
      </c>
      <c r="E390" s="28" t="str">
        <f>IF(COUNTIF('2021 Opiekun'!A:A,A390)=1,"OK","brak w bazie")</f>
        <v>OK</v>
      </c>
    </row>
    <row r="391" spans="1:5">
      <c r="A391" s="28" t="s">
        <v>387</v>
      </c>
      <c r="B391" s="28">
        <v>4102.71</v>
      </c>
      <c r="C391" s="28">
        <v>852.29160000000002</v>
      </c>
      <c r="D391" s="28">
        <v>20.773800000000001</v>
      </c>
      <c r="E391" s="28" t="str">
        <f>IF(COUNTIF('2021 Opiekun'!A:A,A391)=1,"OK","brak w bazie")</f>
        <v>OK</v>
      </c>
    </row>
    <row r="392" spans="1:5">
      <c r="A392" s="28" t="s">
        <v>510</v>
      </c>
      <c r="B392" s="28">
        <v>1599.27</v>
      </c>
      <c r="C392" s="28">
        <v>845.79</v>
      </c>
      <c r="D392" s="28">
        <v>52.886000000000003</v>
      </c>
      <c r="E392" s="28" t="str">
        <f>IF(COUNTIF('2021 Opiekun'!A:A,A392)=1,"OK","brak w bazie")</f>
        <v>OK</v>
      </c>
    </row>
    <row r="393" spans="1:5">
      <c r="A393" s="28" t="s">
        <v>394</v>
      </c>
      <c r="B393" s="28">
        <v>1765.25</v>
      </c>
      <c r="C393" s="28">
        <v>831.53</v>
      </c>
      <c r="D393" s="28">
        <v>47.105499999999999</v>
      </c>
      <c r="E393" s="28" t="str">
        <f>IF(COUNTIF('2021 Opiekun'!A:A,A393)=1,"OK","brak w bazie")</f>
        <v>OK</v>
      </c>
    </row>
    <row r="394" spans="1:5">
      <c r="A394" s="28" t="s">
        <v>76</v>
      </c>
      <c r="B394" s="28">
        <v>1980.37</v>
      </c>
      <c r="C394" s="28">
        <v>830.726</v>
      </c>
      <c r="D394" s="28">
        <v>41.948</v>
      </c>
      <c r="E394" s="28" t="str">
        <f>IF(COUNTIF('2021 Opiekun'!A:A,A394)=1,"OK","brak w bazie")</f>
        <v>OK</v>
      </c>
    </row>
    <row r="395" spans="1:5">
      <c r="A395" s="28" t="s">
        <v>233</v>
      </c>
      <c r="B395" s="28">
        <v>1766.2</v>
      </c>
      <c r="C395" s="28">
        <v>816.97</v>
      </c>
      <c r="D395" s="28">
        <v>46.255800000000001</v>
      </c>
      <c r="E395" s="28" t="str">
        <f>IF(COUNTIF('2021 Opiekun'!A:A,A395)=1,"OK","brak w bazie")</f>
        <v>OK</v>
      </c>
    </row>
    <row r="396" spans="1:5">
      <c r="A396" s="28" t="s">
        <v>86</v>
      </c>
      <c r="B396" s="28">
        <v>3240</v>
      </c>
      <c r="C396" s="28">
        <v>816.39</v>
      </c>
      <c r="D396" s="28">
        <v>25.197199999999999</v>
      </c>
      <c r="E396" s="28" t="str">
        <f>IF(COUNTIF('2021 Opiekun'!A:A,A396)=1,"OK","brak w bazie")</f>
        <v>OK</v>
      </c>
    </row>
    <row r="397" spans="1:5">
      <c r="A397" s="28" t="s">
        <v>275</v>
      </c>
      <c r="B397" s="28">
        <v>3368.25</v>
      </c>
      <c r="C397" s="28">
        <v>814.25</v>
      </c>
      <c r="D397" s="28">
        <v>24.174199999999999</v>
      </c>
      <c r="E397" s="28" t="str">
        <f>IF(COUNTIF('2021 Opiekun'!A:A,A397)=1,"OK","brak w bazie")</f>
        <v>OK</v>
      </c>
    </row>
    <row r="398" spans="1:5">
      <c r="A398" s="28" t="s">
        <v>800</v>
      </c>
      <c r="B398" s="28">
        <v>1466.8</v>
      </c>
      <c r="C398" s="28">
        <v>808.04</v>
      </c>
      <c r="D398" s="28">
        <v>55.0886</v>
      </c>
      <c r="E398" s="28" t="str">
        <f>IF(COUNTIF('2021 Opiekun'!A:A,A398)=1,"OK","brak w bazie")</f>
        <v>OK</v>
      </c>
    </row>
    <row r="399" spans="1:5">
      <c r="A399" s="28" t="s">
        <v>224</v>
      </c>
      <c r="B399" s="28">
        <v>7154.36</v>
      </c>
      <c r="C399" s="28">
        <v>799.09299999999996</v>
      </c>
      <c r="D399" s="28">
        <v>11.1693</v>
      </c>
      <c r="E399" s="28" t="str">
        <f>IF(COUNTIF('2021 Opiekun'!A:A,A399)=1,"OK","brak w bazie")</f>
        <v>OK</v>
      </c>
    </row>
    <row r="400" spans="1:5">
      <c r="A400" s="28" t="s">
        <v>516</v>
      </c>
      <c r="B400" s="28">
        <v>2910.72</v>
      </c>
      <c r="C400" s="28">
        <v>794.16</v>
      </c>
      <c r="D400" s="28">
        <v>27.283899999999999</v>
      </c>
      <c r="E400" s="28" t="str">
        <f>IF(COUNTIF('2021 Opiekun'!A:A,A400)=1,"OK","brak w bazie")</f>
        <v>OK</v>
      </c>
    </row>
    <row r="401" spans="1:5">
      <c r="A401" s="28" t="s">
        <v>548</v>
      </c>
      <c r="B401" s="28">
        <v>1741.65</v>
      </c>
      <c r="C401" s="28">
        <v>790.81</v>
      </c>
      <c r="D401" s="28">
        <v>45.405700000000003</v>
      </c>
      <c r="E401" s="28" t="str">
        <f>IF(COUNTIF('2021 Opiekun'!A:A,A401)=1,"OK","brak w bazie")</f>
        <v>OK</v>
      </c>
    </row>
    <row r="402" spans="1:5">
      <c r="A402" s="28" t="s">
        <v>139</v>
      </c>
      <c r="B402" s="28">
        <v>1020</v>
      </c>
      <c r="C402" s="28">
        <v>781.1</v>
      </c>
      <c r="D402" s="28">
        <v>76.578400000000002</v>
      </c>
      <c r="E402" s="28" t="str">
        <f>IF(COUNTIF('2021 Opiekun'!A:A,A402)=1,"OK","brak w bazie")</f>
        <v>OK</v>
      </c>
    </row>
    <row r="403" spans="1:5">
      <c r="A403" s="28" t="s">
        <v>578</v>
      </c>
      <c r="B403" s="28">
        <v>1165</v>
      </c>
      <c r="C403" s="28">
        <v>773.1</v>
      </c>
      <c r="D403" s="28">
        <v>66.360500000000002</v>
      </c>
      <c r="E403" s="28" t="str">
        <f>IF(COUNTIF('2021 Opiekun'!A:A,A403)=1,"OK","brak w bazie")</f>
        <v>OK</v>
      </c>
    </row>
    <row r="404" spans="1:5">
      <c r="A404" s="28" t="s">
        <v>670</v>
      </c>
      <c r="B404" s="28">
        <v>2980</v>
      </c>
      <c r="C404" s="28">
        <v>772.74</v>
      </c>
      <c r="D404" s="28">
        <v>25.930800000000001</v>
      </c>
      <c r="E404" s="28" t="str">
        <f>IF(COUNTIF('2021 Opiekun'!A:A,A404)=1,"OK","brak w bazie")</f>
        <v>OK</v>
      </c>
    </row>
    <row r="405" spans="1:5">
      <c r="A405" s="28" t="s">
        <v>413</v>
      </c>
      <c r="B405" s="28">
        <v>3413.9</v>
      </c>
      <c r="C405" s="28">
        <v>759.38959999999997</v>
      </c>
      <c r="D405" s="28">
        <v>22.244</v>
      </c>
      <c r="E405" s="28" t="str">
        <f>IF(COUNTIF('2021 Opiekun'!A:A,A405)=1,"OK","brak w bazie")</f>
        <v>OK</v>
      </c>
    </row>
    <row r="406" spans="1:5">
      <c r="A406" s="28" t="s">
        <v>71</v>
      </c>
      <c r="B406" s="28">
        <v>1527.5</v>
      </c>
      <c r="C406" s="28">
        <v>747.43499999999995</v>
      </c>
      <c r="D406" s="28">
        <v>48.931899999999999</v>
      </c>
      <c r="E406" s="28" t="str">
        <f>IF(COUNTIF('2021 Opiekun'!A:A,A406)=1,"OK","brak w bazie")</f>
        <v>OK</v>
      </c>
    </row>
    <row r="407" spans="1:5">
      <c r="A407" s="28" t="s">
        <v>41</v>
      </c>
      <c r="B407" s="28">
        <v>859</v>
      </c>
      <c r="C407" s="28">
        <v>738.79960000000005</v>
      </c>
      <c r="D407" s="28">
        <v>86.006900000000002</v>
      </c>
      <c r="E407" s="28" t="str">
        <f>IF(COUNTIF('2021 Opiekun'!A:A,A407)=1,"OK","brak w bazie")</f>
        <v>OK</v>
      </c>
    </row>
    <row r="408" spans="1:5">
      <c r="A408" s="28" t="s">
        <v>647</v>
      </c>
      <c r="B408" s="28">
        <v>1789.59</v>
      </c>
      <c r="C408" s="28">
        <v>730.47799999999995</v>
      </c>
      <c r="D408" s="28">
        <v>40.818100000000001</v>
      </c>
      <c r="E408" s="28" t="str">
        <f>IF(COUNTIF('2021 Opiekun'!A:A,A408)=1,"OK","brak w bazie")</f>
        <v>OK</v>
      </c>
    </row>
    <row r="409" spans="1:5">
      <c r="A409" s="28" t="s">
        <v>99</v>
      </c>
      <c r="B409" s="28">
        <v>1388.2</v>
      </c>
      <c r="C409" s="28">
        <v>721.85400000000004</v>
      </c>
      <c r="D409" s="28">
        <v>51.999200000000002</v>
      </c>
      <c r="E409" s="28" t="str">
        <f>IF(COUNTIF('2021 Opiekun'!A:A,A409)=1,"OK","brak w bazie")</f>
        <v>OK</v>
      </c>
    </row>
    <row r="410" spans="1:5">
      <c r="A410" s="28" t="s">
        <v>206</v>
      </c>
      <c r="B410" s="28">
        <v>1241.78</v>
      </c>
      <c r="C410" s="28">
        <v>702.13</v>
      </c>
      <c r="D410" s="28">
        <v>56.542200000000001</v>
      </c>
      <c r="E410" s="28" t="str">
        <f>IF(COUNTIF('2021 Opiekun'!A:A,A410)=1,"OK","brak w bazie")</f>
        <v>OK</v>
      </c>
    </row>
    <row r="411" spans="1:5">
      <c r="A411" s="28" t="s">
        <v>617</v>
      </c>
      <c r="B411" s="28">
        <v>1920.07</v>
      </c>
      <c r="C411" s="28">
        <v>695.55</v>
      </c>
      <c r="D411" s="28">
        <v>36.225200000000001</v>
      </c>
      <c r="E411" s="28" t="str">
        <f>IF(COUNTIF('2021 Opiekun'!A:A,A411)=1,"OK","brak w bazie")</f>
        <v>OK</v>
      </c>
    </row>
    <row r="412" spans="1:5">
      <c r="A412" s="28" t="s">
        <v>262</v>
      </c>
      <c r="B412" s="29">
        <v>795</v>
      </c>
      <c r="C412" s="29">
        <v>687.95</v>
      </c>
      <c r="D412" s="29">
        <v>86.534499999999994</v>
      </c>
      <c r="E412" s="28" t="str">
        <f>IF(COUNTIF('2021 Opiekun'!A:A,A412)=1,"OK","brak w bazie")</f>
        <v>OK</v>
      </c>
    </row>
    <row r="413" spans="1:5">
      <c r="A413" s="28" t="s">
        <v>795</v>
      </c>
      <c r="B413" s="28">
        <v>3590.21</v>
      </c>
      <c r="C413" s="28">
        <v>686.87</v>
      </c>
      <c r="D413" s="28">
        <v>19.131699999999999</v>
      </c>
      <c r="E413" s="28" t="str">
        <f>IF(COUNTIF('2021 Opiekun'!A:A,A413)=1,"OK","brak w bazie")</f>
        <v>OK</v>
      </c>
    </row>
    <row r="414" spans="1:5">
      <c r="A414" s="28" t="s">
        <v>531</v>
      </c>
      <c r="B414" s="28">
        <v>2600</v>
      </c>
      <c r="C414" s="28">
        <v>685.46</v>
      </c>
      <c r="D414" s="28">
        <v>26.363800000000001</v>
      </c>
      <c r="E414" s="28" t="str">
        <f>IF(COUNTIF('2021 Opiekun'!A:A,A414)=1,"OK","brak w bazie")</f>
        <v>OK</v>
      </c>
    </row>
    <row r="415" spans="1:5">
      <c r="A415" s="28" t="s">
        <v>786</v>
      </c>
      <c r="B415" s="28">
        <v>1851.3</v>
      </c>
      <c r="C415" s="28">
        <v>676.45500000000004</v>
      </c>
      <c r="D415" s="28">
        <v>36.539400000000001</v>
      </c>
      <c r="E415" s="28" t="str">
        <f>IF(COUNTIF('2021 Opiekun'!A:A,A415)=1,"OK","brak w bazie")</f>
        <v>OK</v>
      </c>
    </row>
    <row r="416" spans="1:5">
      <c r="A416" s="28" t="s">
        <v>782</v>
      </c>
      <c r="B416" s="28">
        <v>1640</v>
      </c>
      <c r="C416" s="28">
        <v>666.36</v>
      </c>
      <c r="D416" s="28">
        <v>40.631700000000002</v>
      </c>
      <c r="E416" s="28" t="str">
        <f>IF(COUNTIF('2021 Opiekun'!A:A,A416)=1,"OK","brak w bazie")</f>
        <v>OK</v>
      </c>
    </row>
    <row r="417" spans="1:5">
      <c r="A417" s="28" t="s">
        <v>540</v>
      </c>
      <c r="B417" s="28">
        <v>850</v>
      </c>
      <c r="C417" s="28">
        <v>664.28</v>
      </c>
      <c r="D417" s="28">
        <v>78.150499999999994</v>
      </c>
      <c r="E417" s="28" t="str">
        <f>IF(COUNTIF('2021 Opiekun'!A:A,A417)=1,"OK","brak w bazie")</f>
        <v>OK</v>
      </c>
    </row>
    <row r="418" spans="1:5">
      <c r="A418" s="28" t="s">
        <v>785</v>
      </c>
      <c r="B418" s="28">
        <v>975.39</v>
      </c>
      <c r="C418" s="28">
        <v>659.09100000000001</v>
      </c>
      <c r="D418" s="28">
        <v>67.572000000000003</v>
      </c>
      <c r="E418" s="28" t="str">
        <f>IF(COUNTIF('2021 Opiekun'!A:A,A418)=1,"OK","brak w bazie")</f>
        <v>OK</v>
      </c>
    </row>
    <row r="419" spans="1:5">
      <c r="A419" s="28" t="s">
        <v>100</v>
      </c>
      <c r="B419" s="28">
        <v>1043.31</v>
      </c>
      <c r="C419" s="28">
        <v>657.976</v>
      </c>
      <c r="D419" s="28">
        <v>63.066200000000002</v>
      </c>
      <c r="E419" s="28" t="str">
        <f>IF(COUNTIF('2021 Opiekun'!A:A,A419)=1,"OK","brak w bazie")</f>
        <v>OK</v>
      </c>
    </row>
    <row r="420" spans="1:5">
      <c r="A420" s="28" t="s">
        <v>102</v>
      </c>
      <c r="B420" s="28">
        <v>1618.94</v>
      </c>
      <c r="C420" s="28">
        <v>655.04</v>
      </c>
      <c r="D420" s="28">
        <v>40.460999999999999</v>
      </c>
      <c r="E420" s="28" t="str">
        <f>IF(COUNTIF('2021 Opiekun'!A:A,A420)=1,"OK","brak w bazie")</f>
        <v>OK</v>
      </c>
    </row>
    <row r="421" spans="1:5">
      <c r="A421" s="28" t="s">
        <v>605</v>
      </c>
      <c r="B421" s="28">
        <v>1092.22</v>
      </c>
      <c r="C421" s="28">
        <v>654.80999999999995</v>
      </c>
      <c r="D421" s="28">
        <v>59.952199999999998</v>
      </c>
      <c r="E421" s="28" t="str">
        <f>IF(COUNTIF('2021 Opiekun'!A:A,A421)=1,"OK","brak w bazie")</f>
        <v>OK</v>
      </c>
    </row>
    <row r="422" spans="1:5">
      <c r="A422" s="28" t="s">
        <v>240</v>
      </c>
      <c r="B422" s="28">
        <v>1800.72</v>
      </c>
      <c r="C422" s="28">
        <v>654.74</v>
      </c>
      <c r="D422" s="28">
        <v>36.359900000000003</v>
      </c>
      <c r="E422" s="28" t="str">
        <f>IF(COUNTIF('2021 Opiekun'!A:A,A422)=1,"OK","brak w bazie")</f>
        <v>OK</v>
      </c>
    </row>
    <row r="423" spans="1:5">
      <c r="A423" s="28" t="s">
        <v>609</v>
      </c>
      <c r="B423" s="28">
        <v>1603.12</v>
      </c>
      <c r="C423" s="28">
        <v>653.04999999999995</v>
      </c>
      <c r="D423" s="28">
        <v>40.7361</v>
      </c>
      <c r="E423" s="28" t="str">
        <f>IF(COUNTIF('2021 Opiekun'!A:A,A423)=1,"OK","brak w bazie")</f>
        <v>OK</v>
      </c>
    </row>
    <row r="424" spans="1:5">
      <c r="A424" s="28" t="s">
        <v>801</v>
      </c>
      <c r="B424" s="28">
        <v>1178.6400000000001</v>
      </c>
      <c r="C424" s="28">
        <v>652.09</v>
      </c>
      <c r="D424" s="28">
        <v>55.325600000000001</v>
      </c>
      <c r="E424" s="28" t="str">
        <f>IF(COUNTIF('2021 Opiekun'!A:A,A424)=1,"OK","brak w bazie")</f>
        <v>OK</v>
      </c>
    </row>
    <row r="425" spans="1:5">
      <c r="A425" s="28" t="s">
        <v>89</v>
      </c>
      <c r="B425" s="28">
        <v>1164.04</v>
      </c>
      <c r="C425" s="28">
        <v>647.13</v>
      </c>
      <c r="D425" s="28">
        <v>55.593400000000003</v>
      </c>
      <c r="E425" s="28" t="str">
        <f>IF(COUNTIF('2021 Opiekun'!A:A,A425)=1,"OK","brak w bazie")</f>
        <v>OK</v>
      </c>
    </row>
    <row r="426" spans="1:5">
      <c r="A426" s="28" t="s">
        <v>81</v>
      </c>
      <c r="B426" s="28">
        <v>1104</v>
      </c>
      <c r="C426" s="28">
        <v>645.09</v>
      </c>
      <c r="D426" s="28">
        <v>58.432000000000002</v>
      </c>
      <c r="E426" s="28" t="str">
        <f>IF(COUNTIF('2021 Opiekun'!A:A,A426)=1,"OK","brak w bazie")</f>
        <v>OK</v>
      </c>
    </row>
    <row r="427" spans="1:5">
      <c r="A427" s="28" t="s">
        <v>248</v>
      </c>
      <c r="B427" s="28">
        <v>1695.46</v>
      </c>
      <c r="C427" s="28">
        <v>644.03</v>
      </c>
      <c r="D427" s="28">
        <v>37.985500000000002</v>
      </c>
      <c r="E427" s="28" t="str">
        <f>IF(COUNTIF('2021 Opiekun'!A:A,A427)=1,"OK","brak w bazie")</f>
        <v>OK</v>
      </c>
    </row>
    <row r="428" spans="1:5">
      <c r="A428" s="28" t="s">
        <v>784</v>
      </c>
      <c r="B428" s="28">
        <v>1498.74</v>
      </c>
      <c r="C428" s="28">
        <v>636.91999999999996</v>
      </c>
      <c r="D428" s="28">
        <v>42.497</v>
      </c>
      <c r="E428" s="28" t="str">
        <f>IF(COUNTIF('2021 Opiekun'!A:A,A428)=1,"OK","brak w bazie")</f>
        <v>OK</v>
      </c>
    </row>
    <row r="429" spans="1:5">
      <c r="A429" s="28" t="s">
        <v>722</v>
      </c>
      <c r="B429" s="28">
        <v>1772.91</v>
      </c>
      <c r="C429" s="28">
        <v>634.69000000000005</v>
      </c>
      <c r="D429" s="28">
        <v>35.799300000000002</v>
      </c>
      <c r="E429" s="28" t="str">
        <f>IF(COUNTIF('2021 Opiekun'!A:A,A429)=1,"OK","brak w bazie")</f>
        <v>OK</v>
      </c>
    </row>
    <row r="430" spans="1:5">
      <c r="A430" s="28" t="s">
        <v>696</v>
      </c>
      <c r="B430" s="28">
        <v>992.7</v>
      </c>
      <c r="C430" s="28">
        <v>630.6</v>
      </c>
      <c r="D430" s="28">
        <v>63.523699999999998</v>
      </c>
      <c r="E430" s="28" t="str">
        <f>IF(COUNTIF('2021 Opiekun'!A:A,A430)=1,"OK","brak w bazie")</f>
        <v>OK</v>
      </c>
    </row>
    <row r="431" spans="1:5">
      <c r="A431" s="28" t="s">
        <v>716</v>
      </c>
      <c r="B431" s="28">
        <v>1807.11</v>
      </c>
      <c r="C431" s="28">
        <v>628.02</v>
      </c>
      <c r="D431" s="28">
        <v>34.752699999999997</v>
      </c>
      <c r="E431" s="28" t="str">
        <f>IF(COUNTIF('2021 Opiekun'!A:A,A431)=1,"OK","brak w bazie")</f>
        <v>OK</v>
      </c>
    </row>
    <row r="432" spans="1:5">
      <c r="A432" s="28" t="s">
        <v>456</v>
      </c>
      <c r="B432" s="28">
        <v>1664</v>
      </c>
      <c r="C432" s="28">
        <v>628</v>
      </c>
      <c r="D432" s="28">
        <v>37.740299999999998</v>
      </c>
      <c r="E432" s="28" t="str">
        <f>IF(COUNTIF('2021 Opiekun'!A:A,A432)=1,"OK","brak w bazie")</f>
        <v>OK</v>
      </c>
    </row>
    <row r="433" spans="1:5">
      <c r="A433" s="28" t="s">
        <v>689</v>
      </c>
      <c r="B433" s="28">
        <v>640</v>
      </c>
      <c r="C433" s="28">
        <v>626.66800000000001</v>
      </c>
      <c r="D433" s="28">
        <v>97.916799999999995</v>
      </c>
      <c r="E433" s="28" t="str">
        <f>IF(COUNTIF('2021 Opiekun'!A:A,A433)=1,"OK","brak w bazie")</f>
        <v>OK</v>
      </c>
    </row>
    <row r="434" spans="1:5">
      <c r="A434" s="28" t="s">
        <v>563</v>
      </c>
      <c r="B434" s="28">
        <v>984</v>
      </c>
      <c r="C434" s="28">
        <v>626.17999999999995</v>
      </c>
      <c r="D434" s="28">
        <v>63.636099999999999</v>
      </c>
      <c r="E434" s="28" t="str">
        <f>IF(COUNTIF('2021 Opiekun'!A:A,A434)=1,"OK","brak w bazie")</f>
        <v>OK</v>
      </c>
    </row>
    <row r="435" spans="1:5">
      <c r="A435" s="28" t="s">
        <v>552</v>
      </c>
      <c r="B435" s="28">
        <v>1080</v>
      </c>
      <c r="C435" s="28">
        <v>625.5</v>
      </c>
      <c r="D435" s="28">
        <v>57.916600000000003</v>
      </c>
      <c r="E435" s="28" t="str">
        <f>IF(COUNTIF('2021 Opiekun'!A:A,A435)=1,"OK","brak w bazie")</f>
        <v>OK</v>
      </c>
    </row>
    <row r="436" spans="1:5">
      <c r="A436" s="28" t="s">
        <v>198</v>
      </c>
      <c r="B436" s="28">
        <v>1474</v>
      </c>
      <c r="C436" s="28">
        <v>623</v>
      </c>
      <c r="D436" s="28">
        <v>42.265900000000002</v>
      </c>
      <c r="E436" s="28" t="str">
        <f>IF(COUNTIF('2021 Opiekun'!A:A,A436)=1,"OK","brak w bazie")</f>
        <v>OK</v>
      </c>
    </row>
    <row r="437" spans="1:5">
      <c r="A437" s="28" t="s">
        <v>652</v>
      </c>
      <c r="B437" s="28">
        <v>1403.68</v>
      </c>
      <c r="C437" s="28">
        <v>622.74599999999998</v>
      </c>
      <c r="D437" s="28">
        <v>44.365200000000002</v>
      </c>
      <c r="E437" s="28" t="str">
        <f>IF(COUNTIF('2021 Opiekun'!A:A,A437)=1,"OK","brak w bazie")</f>
        <v>OK</v>
      </c>
    </row>
    <row r="438" spans="1:5">
      <c r="A438" s="28" t="s">
        <v>740</v>
      </c>
      <c r="B438" s="28">
        <v>972.07</v>
      </c>
      <c r="C438" s="28">
        <v>620.02700000000004</v>
      </c>
      <c r="D438" s="28">
        <v>63.784100000000002</v>
      </c>
      <c r="E438" s="28" t="str">
        <f>IF(COUNTIF('2021 Opiekun'!A:A,A438)=1,"OK","brak w bazie")</f>
        <v>OK</v>
      </c>
    </row>
    <row r="439" spans="1:5">
      <c r="A439" s="28" t="s">
        <v>228</v>
      </c>
      <c r="B439" s="28">
        <v>1490.34</v>
      </c>
      <c r="C439" s="28">
        <v>613.27</v>
      </c>
      <c r="D439" s="28">
        <v>41.1496</v>
      </c>
      <c r="E439" s="28" t="str">
        <f>IF(COUNTIF('2021 Opiekun'!A:A,A439)=1,"OK","brak w bazie")</f>
        <v>OK</v>
      </c>
    </row>
    <row r="440" spans="1:5">
      <c r="A440" s="28" t="s">
        <v>215</v>
      </c>
      <c r="B440" s="28">
        <v>1748.42</v>
      </c>
      <c r="C440" s="28">
        <v>613.21</v>
      </c>
      <c r="D440" s="28">
        <v>35.072200000000002</v>
      </c>
      <c r="E440" s="28" t="str">
        <f>IF(COUNTIF('2021 Opiekun'!A:A,A440)=1,"OK","brak w bazie")</f>
        <v>OK</v>
      </c>
    </row>
    <row r="441" spans="1:5">
      <c r="A441" s="28" t="s">
        <v>802</v>
      </c>
      <c r="B441" s="28">
        <v>1487.74</v>
      </c>
      <c r="C441" s="28">
        <v>612.20000000000005</v>
      </c>
      <c r="D441" s="28">
        <v>41.1496</v>
      </c>
      <c r="E441" s="28" t="str">
        <f>IF(COUNTIF('2021 Opiekun'!A:A,A441)=1,"OK","brak w bazie")</f>
        <v>OK</v>
      </c>
    </row>
    <row r="442" spans="1:5">
      <c r="A442" s="28" t="s">
        <v>611</v>
      </c>
      <c r="B442" s="28">
        <v>994.99</v>
      </c>
      <c r="C442" s="28">
        <v>608.38120000000004</v>
      </c>
      <c r="D442" s="28">
        <v>61.144399999999997</v>
      </c>
      <c r="E442" s="28" t="str">
        <f>IF(COUNTIF('2021 Opiekun'!A:A,A442)=1,"OK","brak w bazie")</f>
        <v>OK</v>
      </c>
    </row>
    <row r="443" spans="1:5">
      <c r="A443" s="28" t="s">
        <v>590</v>
      </c>
      <c r="B443" s="28">
        <v>1298.75</v>
      </c>
      <c r="C443" s="28">
        <v>599.21</v>
      </c>
      <c r="D443" s="28">
        <v>46.1374</v>
      </c>
      <c r="E443" s="28" t="str">
        <f>IF(COUNTIF('2021 Opiekun'!A:A,A443)=1,"OK","brak w bazie")</f>
        <v>OK</v>
      </c>
    </row>
    <row r="444" spans="1:5">
      <c r="A444" s="28" t="s">
        <v>101</v>
      </c>
      <c r="B444" s="28">
        <v>1225</v>
      </c>
      <c r="C444" s="28">
        <v>598.35</v>
      </c>
      <c r="D444" s="28">
        <v>48.844799999999999</v>
      </c>
      <c r="E444" s="28" t="str">
        <f>IF(COUNTIF('2021 Opiekun'!A:A,A444)=1,"OK","brak w bazie")</f>
        <v>OK</v>
      </c>
    </row>
    <row r="445" spans="1:5">
      <c r="A445" s="28" t="s">
        <v>736</v>
      </c>
      <c r="B445" s="28">
        <v>1002.06</v>
      </c>
      <c r="C445" s="28">
        <v>596.88</v>
      </c>
      <c r="D445" s="28">
        <v>59.565199999999997</v>
      </c>
      <c r="E445" s="28" t="str">
        <f>IF(COUNTIF('2021 Opiekun'!A:A,A445)=1,"OK","brak w bazie")</f>
        <v>OK</v>
      </c>
    </row>
    <row r="446" spans="1:5">
      <c r="A446" s="28" t="s">
        <v>338</v>
      </c>
      <c r="B446" s="28">
        <v>2099.6799999999998</v>
      </c>
      <c r="C446" s="28">
        <v>594.18899999999996</v>
      </c>
      <c r="D446" s="28">
        <v>28.298999999999999</v>
      </c>
      <c r="E446" s="28" t="str">
        <f>IF(COUNTIF('2021 Opiekun'!A:A,A446)=1,"OK","brak w bazie")</f>
        <v>OK</v>
      </c>
    </row>
    <row r="447" spans="1:5">
      <c r="A447" s="28" t="s">
        <v>229</v>
      </c>
      <c r="B447" s="28">
        <v>730</v>
      </c>
      <c r="C447" s="28">
        <v>588.52</v>
      </c>
      <c r="D447" s="28">
        <v>80.619100000000003</v>
      </c>
      <c r="E447" s="28" t="str">
        <f>IF(COUNTIF('2021 Opiekun'!A:A,A447)=1,"OK","brak w bazie")</f>
        <v>OK</v>
      </c>
    </row>
    <row r="448" spans="1:5">
      <c r="A448" s="28" t="s">
        <v>202</v>
      </c>
      <c r="B448" s="28">
        <v>720</v>
      </c>
      <c r="C448" s="28">
        <v>585.09</v>
      </c>
      <c r="D448" s="28">
        <v>81.262500000000003</v>
      </c>
      <c r="E448" s="28" t="str">
        <f>IF(COUNTIF('2021 Opiekun'!A:A,A448)=1,"OK","brak w bazie")</f>
        <v>OK</v>
      </c>
    </row>
    <row r="449" spans="1:5">
      <c r="A449" s="28" t="s">
        <v>186</v>
      </c>
      <c r="B449" s="28">
        <v>1058.3499999999999</v>
      </c>
      <c r="C449" s="28">
        <v>582</v>
      </c>
      <c r="D449" s="28">
        <v>54.991199999999999</v>
      </c>
      <c r="E449" s="28" t="str">
        <f>IF(COUNTIF('2021 Opiekun'!A:A,A449)=1,"OK","brak w bazie")</f>
        <v>OK</v>
      </c>
    </row>
    <row r="450" spans="1:5">
      <c r="A450" s="28" t="s">
        <v>60</v>
      </c>
      <c r="B450" s="28">
        <v>1169.6300000000001</v>
      </c>
      <c r="C450" s="28">
        <v>581.2115</v>
      </c>
      <c r="D450" s="28">
        <v>49.691899999999997</v>
      </c>
      <c r="E450" s="28" t="str">
        <f>IF(COUNTIF('2021 Opiekun'!A:A,A450)=1,"OK","brak w bazie")</f>
        <v>OK</v>
      </c>
    </row>
    <row r="451" spans="1:5">
      <c r="A451" s="28" t="s">
        <v>803</v>
      </c>
      <c r="B451" s="28">
        <v>1030.49</v>
      </c>
      <c r="C451" s="28">
        <v>578.09</v>
      </c>
      <c r="D451" s="28">
        <v>56.098500000000001</v>
      </c>
      <c r="E451" s="28" t="str">
        <f>IF(COUNTIF('2021 Opiekun'!A:A,A451)=1,"OK","brak w bazie")</f>
        <v>OK</v>
      </c>
    </row>
    <row r="452" spans="1:5">
      <c r="A452" s="28" t="s">
        <v>55</v>
      </c>
      <c r="B452" s="28">
        <v>1147.1199999999999</v>
      </c>
      <c r="C452" s="28">
        <v>575.62</v>
      </c>
      <c r="D452" s="28">
        <v>50.179499999999997</v>
      </c>
      <c r="E452" s="28" t="str">
        <f>IF(COUNTIF('2021 Opiekun'!A:A,A452)=1,"OK","brak w bazie")</f>
        <v>OK</v>
      </c>
    </row>
    <row r="453" spans="1:5">
      <c r="A453" s="28" t="s">
        <v>50</v>
      </c>
      <c r="B453" s="28">
        <v>993.97</v>
      </c>
      <c r="C453" s="28">
        <v>575.59</v>
      </c>
      <c r="D453" s="28">
        <v>57.908099999999997</v>
      </c>
      <c r="E453" s="28" t="str">
        <f>IF(COUNTIF('2021 Opiekun'!A:A,A453)=1,"OK","brak w bazie")</f>
        <v>OK</v>
      </c>
    </row>
    <row r="454" spans="1:5">
      <c r="A454" s="28" t="s">
        <v>136</v>
      </c>
      <c r="B454" s="28">
        <v>1100.53</v>
      </c>
      <c r="C454" s="28">
        <v>574.54999999999995</v>
      </c>
      <c r="D454" s="28">
        <v>52.206600000000002</v>
      </c>
      <c r="E454" s="28" t="str">
        <f>IF(COUNTIF('2021 Opiekun'!A:A,A454)=1,"OK","brak w bazie")</f>
        <v>OK</v>
      </c>
    </row>
    <row r="455" spans="1:5">
      <c r="A455" s="28" t="s">
        <v>200</v>
      </c>
      <c r="B455" s="28">
        <v>1024.6600000000001</v>
      </c>
      <c r="C455" s="28">
        <v>560.70000000000005</v>
      </c>
      <c r="D455" s="28">
        <v>54.720500000000001</v>
      </c>
      <c r="E455" s="28" t="str">
        <f>IF(COUNTIF('2021 Opiekun'!A:A,A455)=1,"OK","brak w bazie")</f>
        <v>OK</v>
      </c>
    </row>
    <row r="456" spans="1:5">
      <c r="A456" s="28" t="s">
        <v>634</v>
      </c>
      <c r="B456" s="28">
        <v>3222.3</v>
      </c>
      <c r="C456" s="28">
        <v>560.4</v>
      </c>
      <c r="D456" s="28">
        <v>17.391300000000001</v>
      </c>
      <c r="E456" s="28" t="str">
        <f>IF(COUNTIF('2021 Opiekun'!A:A,A456)=1,"OK","brak w bazie")</f>
        <v>OK</v>
      </c>
    </row>
    <row r="457" spans="1:5">
      <c r="A457" s="28" t="s">
        <v>674</v>
      </c>
      <c r="B457" s="28">
        <v>1026.6600000000001</v>
      </c>
      <c r="C457" s="28">
        <v>560.05999999999995</v>
      </c>
      <c r="D457" s="28">
        <v>54.551600000000001</v>
      </c>
      <c r="E457" s="28" t="str">
        <f>IF(COUNTIF('2021 Opiekun'!A:A,A457)=1,"OK","brak w bazie")</f>
        <v>OK</v>
      </c>
    </row>
    <row r="458" spans="1:5">
      <c r="A458" s="28" t="s">
        <v>630</v>
      </c>
      <c r="B458" s="28">
        <v>2360.31</v>
      </c>
      <c r="C458" s="28">
        <v>559.8528</v>
      </c>
      <c r="D458" s="28">
        <v>23.7194</v>
      </c>
      <c r="E458" s="28" t="str">
        <f>IF(COUNTIF('2021 Opiekun'!A:A,A458)=1,"OK","brak w bazie")</f>
        <v>OK</v>
      </c>
    </row>
    <row r="459" spans="1:5">
      <c r="A459" s="28" t="s">
        <v>27</v>
      </c>
      <c r="B459" s="28">
        <v>760.1</v>
      </c>
      <c r="C459" s="28">
        <v>558.25</v>
      </c>
      <c r="D459" s="28">
        <v>73.444199999999995</v>
      </c>
      <c r="E459" s="28" t="str">
        <f>IF(COUNTIF('2021 Opiekun'!A:A,A459)=1,"OK","brak w bazie")</f>
        <v>OK</v>
      </c>
    </row>
    <row r="460" spans="1:5">
      <c r="A460" s="28" t="s">
        <v>90</v>
      </c>
      <c r="B460" s="28">
        <v>839.14</v>
      </c>
      <c r="C460" s="28">
        <v>551.86500000000001</v>
      </c>
      <c r="D460" s="28">
        <v>65.765500000000003</v>
      </c>
      <c r="E460" s="28" t="str">
        <f>IF(COUNTIF('2021 Opiekun'!A:A,A460)=1,"OK","brak w bazie")</f>
        <v>OK</v>
      </c>
    </row>
    <row r="461" spans="1:5">
      <c r="A461" s="28" t="s">
        <v>234</v>
      </c>
      <c r="B461" s="28">
        <v>1021.68</v>
      </c>
      <c r="C461" s="28">
        <v>545.91999999999996</v>
      </c>
      <c r="D461" s="28">
        <v>53.433500000000002</v>
      </c>
      <c r="E461" s="28" t="str">
        <f>IF(COUNTIF('2021 Opiekun'!A:A,A461)=1,"OK","brak w bazie")</f>
        <v>OK</v>
      </c>
    </row>
    <row r="462" spans="1:5">
      <c r="A462" s="28" t="s">
        <v>702</v>
      </c>
      <c r="B462" s="28">
        <v>1632.82</v>
      </c>
      <c r="C462" s="28">
        <v>543.51639999999998</v>
      </c>
      <c r="D462" s="28">
        <v>33.286900000000003</v>
      </c>
      <c r="E462" s="28" t="str">
        <f>IF(COUNTIF('2021 Opiekun'!A:A,A462)=1,"OK","brak w bazie")</f>
        <v>OK</v>
      </c>
    </row>
    <row r="463" spans="1:5">
      <c r="A463" s="28" t="s">
        <v>746</v>
      </c>
      <c r="B463" s="28">
        <v>2275.36</v>
      </c>
      <c r="C463" s="28">
        <v>539.67999999999995</v>
      </c>
      <c r="D463" s="28">
        <v>23.718399999999999</v>
      </c>
      <c r="E463" s="28" t="str">
        <f>IF(COUNTIF('2021 Opiekun'!A:A,A463)=1,"OK","brak w bazie")</f>
        <v>OK</v>
      </c>
    </row>
    <row r="464" spans="1:5">
      <c r="A464" s="28" t="s">
        <v>207</v>
      </c>
      <c r="B464" s="28">
        <v>972.39</v>
      </c>
      <c r="C464" s="28">
        <v>539.46600000000001</v>
      </c>
      <c r="D464" s="28">
        <v>55.478299999999997</v>
      </c>
      <c r="E464" s="28" t="str">
        <f>IF(COUNTIF('2021 Opiekun'!A:A,A464)=1,"OK","brak w bazie")</f>
        <v>OK</v>
      </c>
    </row>
    <row r="465" spans="1:5">
      <c r="A465" s="28" t="s">
        <v>21</v>
      </c>
      <c r="B465" s="28">
        <v>931.03</v>
      </c>
      <c r="C465" s="28">
        <v>534.03</v>
      </c>
      <c r="D465" s="28">
        <v>57.359000000000002</v>
      </c>
      <c r="E465" s="28" t="str">
        <f>IF(COUNTIF('2021 Opiekun'!A:A,A465)=1,"OK","brak w bazie")</f>
        <v>OK</v>
      </c>
    </row>
    <row r="466" spans="1:5">
      <c r="A466" s="28" t="s">
        <v>47</v>
      </c>
      <c r="B466" s="28">
        <v>797.9</v>
      </c>
      <c r="C466" s="28">
        <v>533.86800000000005</v>
      </c>
      <c r="D466" s="28">
        <v>66.909099999999995</v>
      </c>
      <c r="E466" s="28" t="str">
        <f>IF(COUNTIF('2021 Opiekun'!A:A,A466)=1,"OK","brak w bazie")</f>
        <v>OK</v>
      </c>
    </row>
    <row r="467" spans="1:5">
      <c r="A467" s="28" t="s">
        <v>211</v>
      </c>
      <c r="B467" s="28">
        <v>837.18</v>
      </c>
      <c r="C467" s="28">
        <v>532.24</v>
      </c>
      <c r="D467" s="28">
        <v>63.575299999999999</v>
      </c>
      <c r="E467" s="28" t="str">
        <f>IF(COUNTIF('2021 Opiekun'!A:A,A467)=1,"OK","brak w bazie")</f>
        <v>OK</v>
      </c>
    </row>
    <row r="468" spans="1:5">
      <c r="A468" s="28" t="s">
        <v>723</v>
      </c>
      <c r="B468" s="28">
        <v>1165.4000000000001</v>
      </c>
      <c r="C468" s="28">
        <v>526.78</v>
      </c>
      <c r="D468" s="28">
        <v>45.201599999999999</v>
      </c>
      <c r="E468" s="28" t="str">
        <f>IF(COUNTIF('2021 Opiekun'!A:A,A468)=1,"OK","brak w bazie")</f>
        <v>OK</v>
      </c>
    </row>
    <row r="469" spans="1:5">
      <c r="A469" s="28" t="s">
        <v>209</v>
      </c>
      <c r="B469" s="28">
        <v>2219.1</v>
      </c>
      <c r="C469" s="28">
        <v>516.85</v>
      </c>
      <c r="D469" s="28">
        <v>23.290900000000001</v>
      </c>
      <c r="E469" s="28" t="str">
        <f>IF(COUNTIF('2021 Opiekun'!A:A,A469)=1,"OK","brak w bazie")</f>
        <v>OK</v>
      </c>
    </row>
    <row r="470" spans="1:5">
      <c r="A470" s="28" t="s">
        <v>73</v>
      </c>
      <c r="B470" s="28">
        <v>893.34</v>
      </c>
      <c r="C470" s="28">
        <v>512.42999999999995</v>
      </c>
      <c r="D470" s="28">
        <v>57.3611</v>
      </c>
      <c r="E470" s="28" t="str">
        <f>IF(COUNTIF('2021 Opiekun'!A:A,A470)=1,"OK","brak w bazie")</f>
        <v>OK</v>
      </c>
    </row>
    <row r="471" spans="1:5">
      <c r="A471" s="28" t="s">
        <v>430</v>
      </c>
      <c r="B471" s="28">
        <v>1509</v>
      </c>
      <c r="C471" s="28">
        <v>501</v>
      </c>
      <c r="D471" s="28">
        <v>33.200699999999998</v>
      </c>
      <c r="E471" s="28" t="str">
        <f>IF(COUNTIF('2021 Opiekun'!A:A,A471)=1,"OK","brak w bazie")</f>
        <v>OK</v>
      </c>
    </row>
    <row r="472" spans="1:5">
      <c r="A472" s="28" t="s">
        <v>638</v>
      </c>
      <c r="B472" s="28">
        <v>1489.2</v>
      </c>
      <c r="C472" s="28">
        <v>500.85</v>
      </c>
      <c r="D472" s="28">
        <v>33.632100000000001</v>
      </c>
      <c r="E472" s="28" t="str">
        <f>IF(COUNTIF('2021 Opiekun'!A:A,A472)=1,"OK","brak w bazie")</f>
        <v>OK</v>
      </c>
    </row>
    <row r="473" spans="1:5">
      <c r="A473" s="28" t="s">
        <v>558</v>
      </c>
      <c r="B473" s="28">
        <v>880.12</v>
      </c>
      <c r="C473" s="28">
        <v>499.18</v>
      </c>
      <c r="D473" s="28">
        <v>56.717199999999998</v>
      </c>
      <c r="E473" s="28" t="str">
        <f>IF(COUNTIF('2021 Opiekun'!A:A,A473)=1,"OK","brak w bazie")</f>
        <v>OK</v>
      </c>
    </row>
    <row r="474" spans="1:5">
      <c r="A474" s="28" t="s">
        <v>166</v>
      </c>
      <c r="B474" s="28">
        <v>1315.49</v>
      </c>
      <c r="C474" s="28">
        <v>496.25900000000001</v>
      </c>
      <c r="D474" s="28">
        <v>37.724200000000003</v>
      </c>
      <c r="E474" s="28" t="str">
        <f>IF(COUNTIF('2021 Opiekun'!A:A,A474)=1,"OK","brak w bazie")</f>
        <v>OK</v>
      </c>
    </row>
    <row r="475" spans="1:5">
      <c r="A475" s="28" t="s">
        <v>571</v>
      </c>
      <c r="B475" s="28">
        <v>610</v>
      </c>
      <c r="C475" s="28">
        <v>494.95</v>
      </c>
      <c r="D475" s="28">
        <v>81.139300000000006</v>
      </c>
      <c r="E475" s="28" t="str">
        <f>IF(COUNTIF('2021 Opiekun'!A:A,A475)=1,"OK","brak w bazie")</f>
        <v>OK</v>
      </c>
    </row>
    <row r="476" spans="1:5">
      <c r="A476" s="28" t="s">
        <v>223</v>
      </c>
      <c r="B476" s="28">
        <v>2118.1</v>
      </c>
      <c r="C476" s="28">
        <v>492.76</v>
      </c>
      <c r="D476" s="28">
        <v>23.264199999999999</v>
      </c>
      <c r="E476" s="28" t="str">
        <f>IF(COUNTIF('2021 Opiekun'!A:A,A476)=1,"OK","brak w bazie")</f>
        <v>OK</v>
      </c>
    </row>
    <row r="477" spans="1:5">
      <c r="A477" s="28" t="s">
        <v>197</v>
      </c>
      <c r="B477" s="28">
        <v>1580</v>
      </c>
      <c r="C477" s="28">
        <v>491.77</v>
      </c>
      <c r="D477" s="28">
        <v>31.124600000000001</v>
      </c>
      <c r="E477" s="28" t="str">
        <f>IF(COUNTIF('2021 Opiekun'!A:A,A477)=1,"OK","brak w bazie")</f>
        <v>OK</v>
      </c>
    </row>
    <row r="478" spans="1:5">
      <c r="A478" s="28" t="s">
        <v>132</v>
      </c>
      <c r="B478" s="28">
        <v>969.67</v>
      </c>
      <c r="C478" s="28">
        <v>490.27</v>
      </c>
      <c r="D478" s="28">
        <v>50.560400000000001</v>
      </c>
      <c r="E478" s="28" t="str">
        <f>IF(COUNTIF('2021 Opiekun'!A:A,A478)=1,"OK","brak w bazie")</f>
        <v>OK</v>
      </c>
    </row>
    <row r="479" spans="1:5">
      <c r="A479" s="28" t="s">
        <v>556</v>
      </c>
      <c r="B479" s="28">
        <v>592.03</v>
      </c>
      <c r="C479" s="28">
        <v>485.19499999999999</v>
      </c>
      <c r="D479" s="28">
        <v>81.954400000000007</v>
      </c>
      <c r="E479" s="28" t="str">
        <f>IF(COUNTIF('2021 Opiekun'!A:A,A479)=1,"OK","brak w bazie")</f>
        <v>OK</v>
      </c>
    </row>
    <row r="480" spans="1:5">
      <c r="A480" s="28" t="s">
        <v>434</v>
      </c>
      <c r="B480" s="28">
        <v>1037.54</v>
      </c>
      <c r="C480" s="28">
        <v>481.88</v>
      </c>
      <c r="D480" s="28">
        <v>46.444400000000002</v>
      </c>
      <c r="E480" s="28" t="str">
        <f>IF(COUNTIF('2021 Opiekun'!A:A,A480)=1,"OK","brak w bazie")</f>
        <v>OK</v>
      </c>
    </row>
    <row r="481" spans="1:5">
      <c r="A481" s="28" t="s">
        <v>661</v>
      </c>
      <c r="B481" s="28">
        <v>734.94</v>
      </c>
      <c r="C481" s="28">
        <v>478.95499999999998</v>
      </c>
      <c r="D481" s="28">
        <v>65.169200000000004</v>
      </c>
      <c r="E481" s="28" t="str">
        <f>IF(COUNTIF('2021 Opiekun'!A:A,A481)=1,"OK","brak w bazie")</f>
        <v>OK</v>
      </c>
    </row>
    <row r="482" spans="1:5">
      <c r="A482" s="28" t="s">
        <v>59</v>
      </c>
      <c r="B482" s="28">
        <v>1016.75</v>
      </c>
      <c r="C482" s="28">
        <v>475.887</v>
      </c>
      <c r="D482" s="28">
        <v>46.804699999999997</v>
      </c>
      <c r="E482" s="28" t="str">
        <f>IF(COUNTIF('2021 Opiekun'!A:A,A482)=1,"OK","brak w bazie")</f>
        <v>OK</v>
      </c>
    </row>
    <row r="483" spans="1:5">
      <c r="A483" s="28" t="s">
        <v>606</v>
      </c>
      <c r="B483" s="28">
        <v>682.51</v>
      </c>
      <c r="C483" s="28">
        <v>468</v>
      </c>
      <c r="D483" s="28">
        <v>68.570400000000006</v>
      </c>
      <c r="E483" s="28" t="str">
        <f>IF(COUNTIF('2021 Opiekun'!A:A,A483)=1,"OK","brak w bazie")</f>
        <v>OK</v>
      </c>
    </row>
    <row r="484" spans="1:5">
      <c r="A484" s="28" t="s">
        <v>128</v>
      </c>
      <c r="B484" s="28">
        <v>1164.95</v>
      </c>
      <c r="C484" s="28">
        <v>467.68</v>
      </c>
      <c r="D484" s="28">
        <v>40.145899999999997</v>
      </c>
      <c r="E484" s="28" t="str">
        <f>IF(COUNTIF('2021 Opiekun'!A:A,A484)=1,"OK","brak w bazie")</f>
        <v>OK</v>
      </c>
    </row>
    <row r="485" spans="1:5">
      <c r="A485" s="28" t="s">
        <v>45</v>
      </c>
      <c r="B485" s="28">
        <v>758.9</v>
      </c>
      <c r="C485" s="28">
        <v>466.15</v>
      </c>
      <c r="D485" s="28">
        <v>61.424399999999999</v>
      </c>
      <c r="E485" s="28" t="str">
        <f>IF(COUNTIF('2021 Opiekun'!A:A,A485)=1,"OK","brak w bazie")</f>
        <v>OK</v>
      </c>
    </row>
    <row r="486" spans="1:5">
      <c r="A486" s="28" t="s">
        <v>672</v>
      </c>
      <c r="B486" s="28">
        <v>964.43</v>
      </c>
      <c r="C486" s="28">
        <v>461.26</v>
      </c>
      <c r="D486" s="28">
        <v>47.827199999999998</v>
      </c>
      <c r="E486" s="28" t="str">
        <f>IF(COUNTIF('2021 Opiekun'!A:A,A486)=1,"OK","brak w bazie")</f>
        <v>OK</v>
      </c>
    </row>
    <row r="487" spans="1:5">
      <c r="A487" s="28" t="s">
        <v>42</v>
      </c>
      <c r="B487" s="28">
        <v>848.61</v>
      </c>
      <c r="C487" s="28">
        <v>458.78</v>
      </c>
      <c r="D487" s="28">
        <v>54.0625</v>
      </c>
      <c r="E487" s="28" t="str">
        <f>IF(COUNTIF('2021 Opiekun'!A:A,A487)=1,"OK","brak w bazie")</f>
        <v>OK</v>
      </c>
    </row>
    <row r="488" spans="1:5">
      <c r="A488" s="28" t="s">
        <v>448</v>
      </c>
      <c r="B488" s="28">
        <v>684.35</v>
      </c>
      <c r="C488" s="28">
        <v>455.15</v>
      </c>
      <c r="D488" s="28">
        <v>66.508300000000006</v>
      </c>
      <c r="E488" s="28" t="str">
        <f>IF(COUNTIF('2021 Opiekun'!A:A,A488)=1,"OK","brak w bazie")</f>
        <v>OK</v>
      </c>
    </row>
    <row r="489" spans="1:5">
      <c r="A489" s="28" t="s">
        <v>684</v>
      </c>
      <c r="B489" s="28">
        <v>1663.88</v>
      </c>
      <c r="C489" s="28">
        <v>453.79</v>
      </c>
      <c r="D489" s="28">
        <v>27.273</v>
      </c>
      <c r="E489" s="28" t="str">
        <f>IF(COUNTIF('2021 Opiekun'!A:A,A489)=1,"OK","brak w bazie")</f>
        <v>OK</v>
      </c>
    </row>
    <row r="490" spans="1:5">
      <c r="A490" s="28" t="s">
        <v>655</v>
      </c>
      <c r="B490" s="28">
        <v>831</v>
      </c>
      <c r="C490" s="28">
        <v>450.75</v>
      </c>
      <c r="D490" s="28">
        <v>54.241799999999998</v>
      </c>
      <c r="E490" s="28" t="str">
        <f>IF(COUNTIF('2021 Opiekun'!A:A,A490)=1,"OK","brak w bazie")</f>
        <v>OK</v>
      </c>
    </row>
    <row r="491" spans="1:5">
      <c r="A491" s="28" t="s">
        <v>616</v>
      </c>
      <c r="B491" s="28">
        <v>1241.25</v>
      </c>
      <c r="C491" s="28">
        <v>450.2</v>
      </c>
      <c r="D491" s="28">
        <v>36.269799999999996</v>
      </c>
      <c r="E491" s="28" t="str">
        <f>IF(COUNTIF('2021 Opiekun'!A:A,A491)=1,"OK","brak w bazie")</f>
        <v>OK</v>
      </c>
    </row>
    <row r="492" spans="1:5">
      <c r="A492" s="28" t="s">
        <v>691</v>
      </c>
      <c r="B492" s="28">
        <v>500</v>
      </c>
      <c r="C492" s="28">
        <v>447.7</v>
      </c>
      <c r="D492" s="28">
        <v>89.54</v>
      </c>
      <c r="E492" s="28" t="str">
        <f>IF(COUNTIF('2021 Opiekun'!A:A,A492)=1,"OK","brak w bazie")</f>
        <v>OK</v>
      </c>
    </row>
    <row r="493" spans="1:5">
      <c r="A493" s="28" t="s">
        <v>17</v>
      </c>
      <c r="B493" s="28">
        <v>1252.45</v>
      </c>
      <c r="C493" s="28">
        <v>434.17599999999999</v>
      </c>
      <c r="D493" s="28">
        <v>34.6661</v>
      </c>
      <c r="E493" s="28" t="str">
        <f>IF(COUNTIF('2021 Opiekun'!A:A,A493)=1,"OK","brak w bazie")</f>
        <v>OK</v>
      </c>
    </row>
    <row r="494" spans="1:5">
      <c r="A494" s="28" t="s">
        <v>797</v>
      </c>
      <c r="B494" s="28">
        <v>666.6</v>
      </c>
      <c r="C494" s="28">
        <v>431.23020000000002</v>
      </c>
      <c r="D494" s="28">
        <v>64.690899999999999</v>
      </c>
      <c r="E494" s="28" t="str">
        <f>IF(COUNTIF('2021 Opiekun'!A:A,A494)=1,"OK","brak w bazie")</f>
        <v>OK</v>
      </c>
    </row>
    <row r="495" spans="1:5">
      <c r="A495" s="28" t="s">
        <v>254</v>
      </c>
      <c r="B495" s="28">
        <v>2086.3200000000002</v>
      </c>
      <c r="C495" s="28">
        <v>423.99</v>
      </c>
      <c r="D495" s="28">
        <v>20.322299999999998</v>
      </c>
      <c r="E495" s="28" t="str">
        <f>IF(COUNTIF('2021 Opiekun'!A:A,A495)=1,"OK","brak w bazie")</f>
        <v>OK</v>
      </c>
    </row>
    <row r="496" spans="1:5">
      <c r="A496" s="28" t="s">
        <v>120</v>
      </c>
      <c r="B496" s="28">
        <v>878.63</v>
      </c>
      <c r="C496" s="28">
        <v>421.49</v>
      </c>
      <c r="D496" s="28">
        <v>47.971200000000003</v>
      </c>
      <c r="E496" s="28" t="str">
        <f>IF(COUNTIF('2021 Opiekun'!A:A,A496)=1,"OK","brak w bazie")</f>
        <v>OK</v>
      </c>
    </row>
    <row r="497" spans="1:5">
      <c r="A497" s="28" t="s">
        <v>157</v>
      </c>
      <c r="B497" s="28">
        <v>858</v>
      </c>
      <c r="C497" s="28">
        <v>421.08300000000003</v>
      </c>
      <c r="D497" s="28">
        <v>49.077199999999998</v>
      </c>
      <c r="E497" s="28" t="str">
        <f>IF(COUNTIF('2021 Opiekun'!A:A,A497)=1,"OK","brak w bazie")</f>
        <v>OK</v>
      </c>
    </row>
    <row r="498" spans="1:5">
      <c r="A498" s="28" t="s">
        <v>389</v>
      </c>
      <c r="B498" s="28">
        <v>1500</v>
      </c>
      <c r="C498" s="28">
        <v>418.77</v>
      </c>
      <c r="D498" s="28">
        <v>27.917999999999999</v>
      </c>
      <c r="E498" s="28" t="str">
        <f>IF(COUNTIF('2021 Opiekun'!A:A,A498)=1,"OK","brak w bazie")</f>
        <v>OK</v>
      </c>
    </row>
    <row r="499" spans="1:5">
      <c r="A499" s="28" t="s">
        <v>93</v>
      </c>
      <c r="B499" s="28">
        <v>802.85</v>
      </c>
      <c r="C499" s="28">
        <v>417.76</v>
      </c>
      <c r="D499" s="28">
        <v>52.034599999999998</v>
      </c>
      <c r="E499" s="28" t="str">
        <f>IF(COUNTIF('2021 Opiekun'!A:A,A499)=1,"OK","brak w bazie")</f>
        <v>OK</v>
      </c>
    </row>
    <row r="500" spans="1:5">
      <c r="A500" s="28" t="s">
        <v>683</v>
      </c>
      <c r="B500" s="28">
        <v>500</v>
      </c>
      <c r="C500" s="28">
        <v>415.91</v>
      </c>
      <c r="D500" s="28">
        <v>83.182000000000002</v>
      </c>
      <c r="E500" s="28" t="str">
        <f>IF(COUNTIF('2021 Opiekun'!A:A,A500)=1,"OK","brak w bazie")</f>
        <v>OK</v>
      </c>
    </row>
    <row r="501" spans="1:5">
      <c r="A501" s="28" t="s">
        <v>282</v>
      </c>
      <c r="B501" s="28">
        <v>689.2</v>
      </c>
      <c r="C501" s="28">
        <v>415.19</v>
      </c>
      <c r="D501" s="28">
        <v>60.2423</v>
      </c>
      <c r="E501" s="28" t="str">
        <f>IF(COUNTIF('2021 Opiekun'!A:A,A501)=1,"OK","brak w bazie")</f>
        <v>OK</v>
      </c>
    </row>
    <row r="502" spans="1:5">
      <c r="A502" s="28" t="s">
        <v>31</v>
      </c>
      <c r="B502" s="28">
        <v>637.39</v>
      </c>
      <c r="C502" s="28">
        <v>406.83</v>
      </c>
      <c r="D502" s="28">
        <v>63.827399999999997</v>
      </c>
      <c r="E502" s="28" t="str">
        <f>IF(COUNTIF('2021 Opiekun'!A:A,A502)=1,"OK","brak w bazie")</f>
        <v>OK</v>
      </c>
    </row>
    <row r="503" spans="1:5">
      <c r="A503" s="28" t="s">
        <v>36</v>
      </c>
      <c r="B503" s="28">
        <v>652.25</v>
      </c>
      <c r="C503" s="28">
        <v>402.01600000000002</v>
      </c>
      <c r="D503" s="28">
        <v>61.635199999999998</v>
      </c>
      <c r="E503" s="28" t="str">
        <f>IF(COUNTIF('2021 Opiekun'!A:A,A503)=1,"OK","brak w bazie")</f>
        <v>OK</v>
      </c>
    </row>
    <row r="504" spans="1:5">
      <c r="A504" s="28" t="s">
        <v>201</v>
      </c>
      <c r="B504" s="28">
        <v>635.34</v>
      </c>
      <c r="C504" s="28">
        <v>400.25099999999998</v>
      </c>
      <c r="D504" s="28">
        <v>62.997900000000001</v>
      </c>
      <c r="E504" s="28" t="str">
        <f>IF(COUNTIF('2021 Opiekun'!A:A,A504)=1,"OK","brak w bazie")</f>
        <v>OK</v>
      </c>
    </row>
    <row r="505" spans="1:5">
      <c r="A505" s="28" t="s">
        <v>644</v>
      </c>
      <c r="B505" s="28">
        <v>950</v>
      </c>
      <c r="C505" s="28">
        <v>390.16</v>
      </c>
      <c r="D505" s="28">
        <v>41.069400000000002</v>
      </c>
      <c r="E505" s="28" t="str">
        <f>IF(COUNTIF('2021 Opiekun'!A:A,A505)=1,"OK","brak w bazie")</f>
        <v>OK</v>
      </c>
    </row>
    <row r="506" spans="1:5">
      <c r="A506" s="28" t="s">
        <v>597</v>
      </c>
      <c r="B506" s="28">
        <v>936</v>
      </c>
      <c r="C506" s="28">
        <v>387.55</v>
      </c>
      <c r="D506" s="28">
        <v>41.404899999999998</v>
      </c>
      <c r="E506" s="28" t="str">
        <f>IF(COUNTIF('2021 Opiekun'!A:A,A506)=1,"OK","brak w bazie")</f>
        <v>OK</v>
      </c>
    </row>
    <row r="507" spans="1:5">
      <c r="A507" s="28" t="s">
        <v>5</v>
      </c>
      <c r="B507" s="29">
        <v>686.64</v>
      </c>
      <c r="C507" s="29">
        <v>382.26</v>
      </c>
      <c r="D507" s="29">
        <v>55.670999999999999</v>
      </c>
      <c r="E507" s="28" t="str">
        <f>IF(COUNTIF('2021 Opiekun'!A:A,A507)=1,"OK","brak w bazie")</f>
        <v>OK</v>
      </c>
    </row>
    <row r="508" spans="1:5">
      <c r="A508" s="28" t="s">
        <v>608</v>
      </c>
      <c r="B508" s="28">
        <v>417.75</v>
      </c>
      <c r="C508" s="28">
        <v>379.28859999999997</v>
      </c>
      <c r="D508" s="28">
        <v>90.793199999999999</v>
      </c>
      <c r="E508" s="28" t="str">
        <f>IF(COUNTIF('2021 Opiekun'!A:A,A508)=1,"OK","brak w bazie")</f>
        <v>OK</v>
      </c>
    </row>
    <row r="509" spans="1:5">
      <c r="A509" s="28" t="s">
        <v>737</v>
      </c>
      <c r="B509" s="28">
        <v>597.83000000000004</v>
      </c>
      <c r="C509" s="28">
        <v>372.91</v>
      </c>
      <c r="D509" s="28">
        <v>62.377200000000002</v>
      </c>
      <c r="E509" s="28" t="str">
        <f>IF(COUNTIF('2021 Opiekun'!A:A,A509)=1,"OK","brak w bazie")</f>
        <v>OK</v>
      </c>
    </row>
    <row r="510" spans="1:5">
      <c r="A510" s="28" t="s">
        <v>613</v>
      </c>
      <c r="B510" s="28">
        <v>660</v>
      </c>
      <c r="C510" s="28">
        <v>370.8</v>
      </c>
      <c r="D510" s="28">
        <v>56.181800000000003</v>
      </c>
      <c r="E510" s="28" t="str">
        <f>IF(COUNTIF('2021 Opiekun'!A:A,A510)=1,"OK","brak w bazie")</f>
        <v>OK</v>
      </c>
    </row>
    <row r="511" spans="1:5">
      <c r="A511" s="28" t="s">
        <v>74</v>
      </c>
      <c r="B511" s="28">
        <v>731.06</v>
      </c>
      <c r="C511" s="28">
        <v>370.01</v>
      </c>
      <c r="D511" s="28">
        <v>50.6128</v>
      </c>
      <c r="E511" s="28" t="str">
        <f>IF(COUNTIF('2021 Opiekun'!A:A,A511)=1,"OK","brak w bazie")</f>
        <v>OK</v>
      </c>
    </row>
    <row r="512" spans="1:5">
      <c r="A512" s="28" t="s">
        <v>662</v>
      </c>
      <c r="B512" s="28">
        <v>416.5</v>
      </c>
      <c r="C512" s="28">
        <v>369.029</v>
      </c>
      <c r="D512" s="28">
        <v>88.602400000000003</v>
      </c>
      <c r="E512" s="28" t="str">
        <f>IF(COUNTIF('2021 Opiekun'!A:A,A512)=1,"OK","brak w bazie")</f>
        <v>OK</v>
      </c>
    </row>
    <row r="513" spans="1:5">
      <c r="A513" s="28" t="s">
        <v>91</v>
      </c>
      <c r="B513" s="28">
        <v>480</v>
      </c>
      <c r="C513" s="28">
        <v>367.75</v>
      </c>
      <c r="D513" s="28">
        <v>76.614500000000007</v>
      </c>
      <c r="E513" s="28" t="str">
        <f>IF(COUNTIF('2021 Opiekun'!A:A,A513)=1,"OK","brak w bazie")</f>
        <v>OK</v>
      </c>
    </row>
    <row r="514" spans="1:5">
      <c r="A514" s="28" t="s">
        <v>550</v>
      </c>
      <c r="B514" s="28">
        <v>880</v>
      </c>
      <c r="C514" s="28">
        <v>359.19</v>
      </c>
      <c r="D514" s="28">
        <v>40.817</v>
      </c>
      <c r="E514" s="28" t="str">
        <f>IF(COUNTIF('2021 Opiekun'!A:A,A514)=1,"OK","brak w bazie")</f>
        <v>OK</v>
      </c>
    </row>
    <row r="515" spans="1:5">
      <c r="A515" s="28" t="s">
        <v>38</v>
      </c>
      <c r="B515" s="28">
        <v>533.55999999999995</v>
      </c>
      <c r="C515" s="28">
        <v>358.84</v>
      </c>
      <c r="D515" s="28">
        <v>67.253900000000002</v>
      </c>
      <c r="E515" s="28" t="str">
        <f>IF(COUNTIF('2021 Opiekun'!A:A,A515)=1,"OK","brak w bazie")</f>
        <v>OK</v>
      </c>
    </row>
    <row r="516" spans="1:5">
      <c r="A516" s="28" t="s">
        <v>580</v>
      </c>
      <c r="B516" s="28">
        <v>570</v>
      </c>
      <c r="C516" s="28">
        <v>351.6</v>
      </c>
      <c r="D516" s="28">
        <v>61.684199999999997</v>
      </c>
      <c r="E516" s="28" t="str">
        <f>IF(COUNTIF('2021 Opiekun'!A:A,A516)=1,"OK","brak w bazie")</f>
        <v>OK</v>
      </c>
    </row>
    <row r="517" spans="1:5">
      <c r="A517" s="28" t="s">
        <v>35</v>
      </c>
      <c r="B517" s="28">
        <v>585.14</v>
      </c>
      <c r="C517" s="28">
        <v>351.536</v>
      </c>
      <c r="D517" s="28">
        <v>60.077199999999998</v>
      </c>
      <c r="E517" s="28" t="str">
        <f>IF(COUNTIF('2021 Opiekun'!A:A,A517)=1,"OK","brak w bazie")</f>
        <v>OK</v>
      </c>
    </row>
    <row r="518" spans="1:5">
      <c r="A518" s="28" t="s">
        <v>69</v>
      </c>
      <c r="B518" s="28">
        <v>678.89</v>
      </c>
      <c r="C518" s="28">
        <v>350.94</v>
      </c>
      <c r="D518" s="28">
        <v>51.693199999999997</v>
      </c>
      <c r="E518" s="28" t="str">
        <f>IF(COUNTIF('2021 Opiekun'!A:A,A518)=1,"OK","brak w bazie")</f>
        <v>OK</v>
      </c>
    </row>
    <row r="519" spans="1:5">
      <c r="A519" s="28" t="s">
        <v>727</v>
      </c>
      <c r="B519" s="28">
        <v>673.6</v>
      </c>
      <c r="C519" s="28">
        <v>350.57799999999997</v>
      </c>
      <c r="D519" s="28">
        <v>52.045400000000001</v>
      </c>
      <c r="E519" s="28" t="str">
        <f>IF(COUNTIF('2021 Opiekun'!A:A,A519)=1,"OK","brak w bazie")</f>
        <v>OK</v>
      </c>
    </row>
    <row r="520" spans="1:5">
      <c r="A520" s="28" t="s">
        <v>195</v>
      </c>
      <c r="B520" s="28">
        <v>350</v>
      </c>
      <c r="C520" s="28">
        <v>349.36</v>
      </c>
      <c r="D520" s="28">
        <v>99.817099999999996</v>
      </c>
      <c r="E520" s="28" t="str">
        <f>IF(COUNTIF('2021 Opiekun'!A:A,A520)=1,"OK","brak w bazie")</f>
        <v>OK</v>
      </c>
    </row>
    <row r="521" spans="1:5">
      <c r="A521" s="28" t="s">
        <v>393</v>
      </c>
      <c r="B521" s="28">
        <v>817.71</v>
      </c>
      <c r="C521" s="28">
        <v>347.44</v>
      </c>
      <c r="D521" s="28">
        <v>42.4893</v>
      </c>
      <c r="E521" s="28" t="str">
        <f>IF(COUNTIF('2021 Opiekun'!A:A,A521)=1,"OK","brak w bazie")</f>
        <v>OK</v>
      </c>
    </row>
    <row r="522" spans="1:5">
      <c r="A522" s="28" t="s">
        <v>566</v>
      </c>
      <c r="B522" s="28">
        <v>618.82000000000005</v>
      </c>
      <c r="C522" s="28">
        <v>340.84</v>
      </c>
      <c r="D522" s="28">
        <v>55.079000000000001</v>
      </c>
      <c r="E522" s="28" t="str">
        <f>IF(COUNTIF('2021 Opiekun'!A:A,A522)=1,"OK","brak w bazie")</f>
        <v>OK</v>
      </c>
    </row>
    <row r="523" spans="1:5">
      <c r="A523" s="28" t="s">
        <v>686</v>
      </c>
      <c r="B523" s="28">
        <v>1626.61</v>
      </c>
      <c r="C523" s="28">
        <v>338.5822</v>
      </c>
      <c r="D523" s="28">
        <v>20.815200000000001</v>
      </c>
      <c r="E523" s="28" t="str">
        <f>IF(COUNTIF('2021 Opiekun'!A:A,A523)=1,"OK","brak w bazie")</f>
        <v>OK</v>
      </c>
    </row>
    <row r="524" spans="1:5">
      <c r="A524" s="28" t="s">
        <v>53</v>
      </c>
      <c r="B524" s="28">
        <v>571.82000000000005</v>
      </c>
      <c r="C524" s="28">
        <v>333.32</v>
      </c>
      <c r="D524" s="28">
        <v>58.290999999999997</v>
      </c>
      <c r="E524" s="28" t="str">
        <f>IF(COUNTIF('2021 Opiekun'!A:A,A524)=1,"OK","brak w bazie")</f>
        <v>OK</v>
      </c>
    </row>
    <row r="525" spans="1:5">
      <c r="A525" s="28" t="s">
        <v>58</v>
      </c>
      <c r="B525" s="28">
        <v>490.4</v>
      </c>
      <c r="C525" s="28">
        <v>328.78</v>
      </c>
      <c r="D525" s="28">
        <v>67.043199999999999</v>
      </c>
      <c r="E525" s="28" t="str">
        <f>IF(COUNTIF('2021 Opiekun'!A:A,A525)=1,"OK","brak w bazie")</f>
        <v>OK</v>
      </c>
    </row>
    <row r="526" spans="1:5">
      <c r="A526" s="28" t="s">
        <v>711</v>
      </c>
      <c r="B526" s="28">
        <v>1094.49</v>
      </c>
      <c r="C526" s="28">
        <v>326.71600000000001</v>
      </c>
      <c r="D526" s="28">
        <v>29.850899999999999</v>
      </c>
      <c r="E526" s="28" t="str">
        <f>IF(COUNTIF('2021 Opiekun'!A:A,A526)=1,"OK","brak w bazie")</f>
        <v>OK</v>
      </c>
    </row>
    <row r="527" spans="1:5">
      <c r="A527" s="28" t="s">
        <v>87</v>
      </c>
      <c r="B527" s="28">
        <v>885.32</v>
      </c>
      <c r="C527" s="28">
        <v>325.65199999999999</v>
      </c>
      <c r="D527" s="28">
        <v>36.783499999999997</v>
      </c>
      <c r="E527" s="28" t="str">
        <f>IF(COUNTIF('2021 Opiekun'!A:A,A527)=1,"OK","brak w bazie")</f>
        <v>OK</v>
      </c>
    </row>
    <row r="528" spans="1:5">
      <c r="A528" s="28" t="s">
        <v>306</v>
      </c>
      <c r="B528" s="28">
        <v>1155.8399999999999</v>
      </c>
      <c r="C528" s="28">
        <v>319.2</v>
      </c>
      <c r="D528" s="28">
        <v>27.616199999999999</v>
      </c>
      <c r="E528" s="28" t="str">
        <f>IF(COUNTIF('2021 Opiekun'!A:A,A528)=1,"OK","brak w bazie")</f>
        <v>OK</v>
      </c>
    </row>
    <row r="529" spans="1:5">
      <c r="A529" s="28" t="s">
        <v>117</v>
      </c>
      <c r="B529" s="28">
        <v>922.17</v>
      </c>
      <c r="C529" s="28">
        <v>317.50599999999997</v>
      </c>
      <c r="D529" s="28">
        <v>34.430300000000003</v>
      </c>
      <c r="E529" s="28" t="str">
        <f>IF(COUNTIF('2021 Opiekun'!A:A,A529)=1,"OK","brak w bazie")</f>
        <v>OK</v>
      </c>
    </row>
    <row r="530" spans="1:5">
      <c r="A530" s="28" t="s">
        <v>523</v>
      </c>
      <c r="B530" s="28">
        <v>526.77</v>
      </c>
      <c r="C530" s="28">
        <v>315.29000000000002</v>
      </c>
      <c r="D530" s="28">
        <v>59.853400000000001</v>
      </c>
      <c r="E530" s="28" t="str">
        <f>IF(COUNTIF('2021 Opiekun'!A:A,A530)=1,"OK","brak w bazie")</f>
        <v>OK</v>
      </c>
    </row>
    <row r="531" spans="1:5">
      <c r="A531" s="28" t="s">
        <v>199</v>
      </c>
      <c r="B531" s="28">
        <v>680.77</v>
      </c>
      <c r="C531" s="28">
        <v>314.76</v>
      </c>
      <c r="D531" s="28">
        <v>46.235799999999998</v>
      </c>
      <c r="E531" s="28" t="str">
        <f>IF(COUNTIF('2021 Opiekun'!A:A,A531)=1,"OK","brak w bazie")</f>
        <v>OK</v>
      </c>
    </row>
    <row r="532" spans="1:5">
      <c r="A532" s="28" t="s">
        <v>515</v>
      </c>
      <c r="B532" s="28">
        <v>889.2</v>
      </c>
      <c r="C532" s="28">
        <v>308.75099999999998</v>
      </c>
      <c r="D532" s="28">
        <v>34.722299999999997</v>
      </c>
      <c r="E532" s="28" t="str">
        <f>IF(COUNTIF('2021 Opiekun'!A:A,A532)=1,"OK","brak w bazie")</f>
        <v>OK</v>
      </c>
    </row>
    <row r="533" spans="1:5">
      <c r="A533" s="28" t="s">
        <v>640</v>
      </c>
      <c r="B533" s="28">
        <v>840</v>
      </c>
      <c r="C533" s="28">
        <v>305.7</v>
      </c>
      <c r="D533" s="28">
        <v>36.392800000000001</v>
      </c>
      <c r="E533" s="28" t="str">
        <f>IF(COUNTIF('2021 Opiekun'!A:A,A533)=1,"OK","brak w bazie")</f>
        <v>OK</v>
      </c>
    </row>
    <row r="534" spans="1:5">
      <c r="A534" s="28" t="s">
        <v>438</v>
      </c>
      <c r="B534" s="28">
        <v>409.86</v>
      </c>
      <c r="C534" s="28">
        <v>304.86500000000001</v>
      </c>
      <c r="D534" s="28">
        <v>74.3827</v>
      </c>
      <c r="E534" s="28" t="str">
        <f>IF(COUNTIF('2021 Opiekun'!A:A,A534)=1,"OK","brak w bazie")</f>
        <v>OK</v>
      </c>
    </row>
    <row r="535" spans="1:5">
      <c r="A535" s="28" t="s">
        <v>459</v>
      </c>
      <c r="B535" s="28">
        <v>330</v>
      </c>
      <c r="C535" s="28">
        <v>303</v>
      </c>
      <c r="D535" s="28">
        <v>91.818100000000001</v>
      </c>
      <c r="E535" s="28" t="str">
        <f>IF(COUNTIF('2021 Opiekun'!A:A,A535)=1,"OK","brak w bazie")</f>
        <v>OK</v>
      </c>
    </row>
    <row r="536" spans="1:5">
      <c r="A536" s="28" t="s">
        <v>24</v>
      </c>
      <c r="B536" s="28">
        <v>611.25</v>
      </c>
      <c r="C536" s="28">
        <v>302.61</v>
      </c>
      <c r="D536" s="28">
        <v>49.506700000000002</v>
      </c>
      <c r="E536" s="28" t="str">
        <f>IF(COUNTIF('2021 Opiekun'!A:A,A536)=1,"OK","brak w bazie")</f>
        <v>OK</v>
      </c>
    </row>
    <row r="537" spans="1:5">
      <c r="A537" s="28" t="s">
        <v>538</v>
      </c>
      <c r="B537" s="28">
        <v>452</v>
      </c>
      <c r="C537" s="28">
        <v>302.10000000000002</v>
      </c>
      <c r="D537" s="28">
        <v>66.836200000000005</v>
      </c>
      <c r="E537" s="28" t="str">
        <f>IF(COUNTIF('2021 Opiekun'!A:A,A537)=1,"OK","brak w bazie")</f>
        <v>OK</v>
      </c>
    </row>
    <row r="538" spans="1:5">
      <c r="A538" s="28" t="s">
        <v>77</v>
      </c>
      <c r="B538" s="28">
        <v>539.58000000000004</v>
      </c>
      <c r="C538" s="28">
        <v>300.86399999999998</v>
      </c>
      <c r="D538" s="28">
        <v>55.758899999999997</v>
      </c>
      <c r="E538" s="28" t="str">
        <f>IF(COUNTIF('2021 Opiekun'!A:A,A538)=1,"OK","brak w bazie")</f>
        <v>OK</v>
      </c>
    </row>
    <row r="539" spans="1:5">
      <c r="A539" s="28" t="s">
        <v>658</v>
      </c>
      <c r="B539" s="28">
        <v>597.49</v>
      </c>
      <c r="C539" s="28">
        <v>297.858</v>
      </c>
      <c r="D539" s="28">
        <v>49.851500000000001</v>
      </c>
      <c r="E539" s="28" t="str">
        <f>IF(COUNTIF('2021 Opiekun'!A:A,A539)=1,"OK","brak w bazie")</f>
        <v>OK</v>
      </c>
    </row>
    <row r="540" spans="1:5">
      <c r="A540" s="28" t="s">
        <v>599</v>
      </c>
      <c r="B540" s="28">
        <v>704.61</v>
      </c>
      <c r="C540" s="28">
        <v>285.70999999999998</v>
      </c>
      <c r="D540" s="28">
        <v>40.5486</v>
      </c>
      <c r="E540" s="28" t="str">
        <f>IF(COUNTIF('2021 Opiekun'!A:A,A540)=1,"OK","brak w bazie")</f>
        <v>OK</v>
      </c>
    </row>
    <row r="541" spans="1:5">
      <c r="A541" s="28" t="s">
        <v>521</v>
      </c>
      <c r="B541" s="28">
        <v>478.11</v>
      </c>
      <c r="C541" s="28">
        <v>278.49700000000001</v>
      </c>
      <c r="D541" s="28">
        <v>58.249499999999998</v>
      </c>
      <c r="E541" s="28" t="str">
        <f>IF(COUNTIF('2021 Opiekun'!A:A,A541)=1,"OK","brak w bazie")</f>
        <v>OK</v>
      </c>
    </row>
    <row r="542" spans="1:5">
      <c r="A542" s="28" t="s">
        <v>20</v>
      </c>
      <c r="B542" s="28">
        <v>427.51</v>
      </c>
      <c r="C542" s="28">
        <v>277.02999999999997</v>
      </c>
      <c r="D542" s="28">
        <v>64.800799999999995</v>
      </c>
      <c r="E542" s="28" t="str">
        <f>IF(COUNTIF('2021 Opiekun'!A:A,A542)=1,"OK","brak w bazie")</f>
        <v>OK</v>
      </c>
    </row>
    <row r="543" spans="1:5">
      <c r="A543" s="28" t="s">
        <v>555</v>
      </c>
      <c r="B543" s="28">
        <v>902.39</v>
      </c>
      <c r="C543" s="28">
        <v>276.35000000000002</v>
      </c>
      <c r="D543" s="28">
        <v>30.624199999999998</v>
      </c>
      <c r="E543" s="28" t="str">
        <f>IF(COUNTIF('2021 Opiekun'!A:A,A543)=1,"OK","brak w bazie")</f>
        <v>OK</v>
      </c>
    </row>
    <row r="544" spans="1:5">
      <c r="A544" s="28" t="s">
        <v>269</v>
      </c>
      <c r="B544" s="28">
        <v>963.02</v>
      </c>
      <c r="C544" s="28">
        <v>269.67779999999999</v>
      </c>
      <c r="D544" s="28">
        <v>28.003299999999999</v>
      </c>
      <c r="E544" s="28" t="str">
        <f>IF(COUNTIF('2021 Opiekun'!A:A,A544)=1,"OK","brak w bazie")</f>
        <v>OK</v>
      </c>
    </row>
    <row r="545" spans="1:5">
      <c r="A545" s="28" t="s">
        <v>26</v>
      </c>
      <c r="B545" s="28">
        <v>537.72</v>
      </c>
      <c r="C545" s="28">
        <v>269.1268</v>
      </c>
      <c r="D545" s="28">
        <v>50.049599999999998</v>
      </c>
      <c r="E545" s="28" t="str">
        <f>IF(COUNTIF('2021 Opiekun'!A:A,A545)=1,"OK","brak w bazie")</f>
        <v>OK</v>
      </c>
    </row>
    <row r="546" spans="1:5">
      <c r="A546" s="28" t="s">
        <v>39</v>
      </c>
      <c r="B546" s="28">
        <v>419.61</v>
      </c>
      <c r="C546" s="28">
        <v>263.67200000000003</v>
      </c>
      <c r="D546" s="28">
        <v>62.837299999999999</v>
      </c>
      <c r="E546" s="28" t="str">
        <f>IF(COUNTIF('2021 Opiekun'!A:A,A546)=1,"OK","brak w bazie")</f>
        <v>OK</v>
      </c>
    </row>
    <row r="547" spans="1:5">
      <c r="A547" s="28" t="s">
        <v>146</v>
      </c>
      <c r="B547" s="28">
        <v>416</v>
      </c>
      <c r="C547" s="28">
        <v>259.68</v>
      </c>
      <c r="D547" s="28">
        <v>62.423000000000002</v>
      </c>
      <c r="E547" s="28" t="str">
        <f>IF(COUNTIF('2021 Opiekun'!A:A,A547)=1,"OK","brak w bazie")</f>
        <v>OK</v>
      </c>
    </row>
    <row r="548" spans="1:5">
      <c r="A548" s="28" t="s">
        <v>98</v>
      </c>
      <c r="B548" s="28">
        <v>462</v>
      </c>
      <c r="C548" s="28">
        <v>256.2</v>
      </c>
      <c r="D548" s="28">
        <v>55.454500000000003</v>
      </c>
      <c r="E548" s="28" t="str">
        <f>IF(COUNTIF('2021 Opiekun'!A:A,A548)=1,"OK","brak w bazie")</f>
        <v>OK</v>
      </c>
    </row>
    <row r="549" spans="1:5">
      <c r="A549" s="28" t="s">
        <v>595</v>
      </c>
      <c r="B549" s="28">
        <v>1974.52</v>
      </c>
      <c r="C549" s="28">
        <v>247.011</v>
      </c>
      <c r="D549" s="28">
        <v>12.5099</v>
      </c>
      <c r="E549" s="28" t="str">
        <f>IF(COUNTIF('2021 Opiekun'!A:A,A549)=1,"OK","brak w bazie")</f>
        <v>OK</v>
      </c>
    </row>
    <row r="550" spans="1:5">
      <c r="A550" s="28" t="s">
        <v>231</v>
      </c>
      <c r="B550" s="28">
        <v>696.68</v>
      </c>
      <c r="C550" s="28">
        <v>245.91</v>
      </c>
      <c r="D550" s="28">
        <v>35.297400000000003</v>
      </c>
      <c r="E550" s="28" t="str">
        <f>IF(COUNTIF('2021 Opiekun'!A:A,A550)=1,"OK","brak w bazie")</f>
        <v>OK</v>
      </c>
    </row>
    <row r="551" spans="1:5">
      <c r="A551" s="28" t="s">
        <v>278</v>
      </c>
      <c r="B551" s="28">
        <v>491.31</v>
      </c>
      <c r="C551" s="28">
        <v>245.745</v>
      </c>
      <c r="D551" s="28">
        <v>50.018300000000004</v>
      </c>
      <c r="E551" s="28" t="str">
        <f>IF(COUNTIF('2021 Opiekun'!A:A,A551)=1,"OK","brak w bazie")</f>
        <v>OK</v>
      </c>
    </row>
    <row r="552" spans="1:5">
      <c r="A552" s="28" t="s">
        <v>572</v>
      </c>
      <c r="B552" s="28">
        <v>996.96</v>
      </c>
      <c r="C552" s="28">
        <v>241.52</v>
      </c>
      <c r="D552" s="28">
        <v>24.2256</v>
      </c>
      <c r="E552" s="28" t="str">
        <f>IF(COUNTIF('2021 Opiekun'!A:A,A552)=1,"OK","brak w bazie")</f>
        <v>OK</v>
      </c>
    </row>
    <row r="553" spans="1:5">
      <c r="A553" s="28" t="s">
        <v>450</v>
      </c>
      <c r="B553" s="28">
        <v>393.78</v>
      </c>
      <c r="C553" s="28">
        <v>240.95</v>
      </c>
      <c r="D553" s="28">
        <v>61.188899999999997</v>
      </c>
      <c r="E553" s="28" t="str">
        <f>IF(COUNTIF('2021 Opiekun'!A:A,A553)=1,"OK","brak w bazie")</f>
        <v>OK</v>
      </c>
    </row>
    <row r="554" spans="1:5">
      <c r="A554" s="28" t="s">
        <v>787</v>
      </c>
      <c r="B554" s="28">
        <v>660</v>
      </c>
      <c r="C554" s="28">
        <v>238.8</v>
      </c>
      <c r="D554" s="28">
        <v>36.181800000000003</v>
      </c>
      <c r="E554" s="28" t="str">
        <f>IF(COUNTIF('2021 Opiekun'!A:A,A554)=1,"OK","brak w bazie")</f>
        <v>OK</v>
      </c>
    </row>
    <row r="555" spans="1:5">
      <c r="A555" s="28" t="s">
        <v>570</v>
      </c>
      <c r="B555" s="28">
        <v>1050</v>
      </c>
      <c r="C555" s="28">
        <v>237</v>
      </c>
      <c r="D555" s="28">
        <v>22.571400000000001</v>
      </c>
      <c r="E555" s="28" t="str">
        <f>IF(COUNTIF('2021 Opiekun'!A:A,A555)=1,"OK","brak w bazie")</f>
        <v>OK</v>
      </c>
    </row>
    <row r="556" spans="1:5">
      <c r="A556" s="28" t="s">
        <v>461</v>
      </c>
      <c r="B556" s="28">
        <v>458.46</v>
      </c>
      <c r="C556" s="28">
        <v>235.77</v>
      </c>
      <c r="D556" s="28">
        <v>51.426499999999997</v>
      </c>
      <c r="E556" s="28" t="str">
        <f>IF(COUNTIF('2021 Opiekun'!A:A,A556)=1,"OK","brak w bazie")</f>
        <v>OK</v>
      </c>
    </row>
    <row r="557" spans="1:5">
      <c r="A557" s="28" t="s">
        <v>187</v>
      </c>
      <c r="B557" s="28">
        <v>492.65</v>
      </c>
      <c r="C557" s="28">
        <v>233.17</v>
      </c>
      <c r="D557" s="28">
        <v>47.329700000000003</v>
      </c>
      <c r="E557" s="28" t="str">
        <f>IF(COUNTIF('2021 Opiekun'!A:A,A557)=1,"OK","brak w bazie")</f>
        <v>OK</v>
      </c>
    </row>
    <row r="558" spans="1:5">
      <c r="A558" s="28" t="s">
        <v>8</v>
      </c>
      <c r="B558" s="28">
        <v>693.6</v>
      </c>
      <c r="C558" s="28">
        <v>230.58349999999999</v>
      </c>
      <c r="D558" s="28">
        <v>33.244399999999999</v>
      </c>
      <c r="E558" s="28" t="str">
        <f>IF(COUNTIF('2021 Opiekun'!A:A,A558)=1,"OK","brak w bazie")</f>
        <v>OK</v>
      </c>
    </row>
    <row r="559" spans="1:5">
      <c r="A559" s="28" t="s">
        <v>682</v>
      </c>
      <c r="B559" s="28">
        <v>427.22</v>
      </c>
      <c r="C559" s="28">
        <v>228.76400000000001</v>
      </c>
      <c r="D559" s="28">
        <v>53.5471</v>
      </c>
      <c r="E559" s="28" t="str">
        <f>IF(COUNTIF('2021 Opiekun'!A:A,A559)=1,"OK","brak w bazie")</f>
        <v>OK</v>
      </c>
    </row>
    <row r="560" spans="1:5">
      <c r="A560" s="28" t="s">
        <v>524</v>
      </c>
      <c r="B560" s="29">
        <v>355.59</v>
      </c>
      <c r="C560" s="29">
        <v>227.745</v>
      </c>
      <c r="D560" s="29">
        <v>64.046999999999997</v>
      </c>
      <c r="E560" s="28" t="str">
        <f>IF(COUNTIF('2021 Opiekun'!A:A,A560)=1,"OK","brak w bazie")</f>
        <v>OK</v>
      </c>
    </row>
    <row r="561" spans="1:5">
      <c r="A561" s="28" t="s">
        <v>414</v>
      </c>
      <c r="B561" s="28">
        <v>340</v>
      </c>
      <c r="C561" s="28">
        <v>227.44</v>
      </c>
      <c r="D561" s="28">
        <v>66.894099999999995</v>
      </c>
      <c r="E561" s="28" t="str">
        <f>IF(COUNTIF('2021 Opiekun'!A:A,A561)=1,"OK","brak w bazie")</f>
        <v>OK</v>
      </c>
    </row>
    <row r="562" spans="1:5">
      <c r="A562" s="28" t="s">
        <v>30</v>
      </c>
      <c r="B562" s="28">
        <v>383.48</v>
      </c>
      <c r="C562" s="28">
        <v>220.35</v>
      </c>
      <c r="D562" s="28">
        <v>57.460599999999999</v>
      </c>
      <c r="E562" s="28" t="str">
        <f>IF(COUNTIF('2021 Opiekun'!A:A,A562)=1,"OK","brak w bazie")</f>
        <v>OK</v>
      </c>
    </row>
    <row r="563" spans="1:5">
      <c r="A563" s="28" t="s">
        <v>735</v>
      </c>
      <c r="B563" s="28">
        <v>360</v>
      </c>
      <c r="C563" s="28">
        <v>219.81</v>
      </c>
      <c r="D563" s="28">
        <v>61.058300000000003</v>
      </c>
      <c r="E563" s="28" t="str">
        <f>IF(COUNTIF('2021 Opiekun'!A:A,A563)=1,"OK","brak w bazie")</f>
        <v>OK</v>
      </c>
    </row>
    <row r="564" spans="1:5">
      <c r="A564" s="28" t="s">
        <v>715</v>
      </c>
      <c r="B564" s="28">
        <v>290</v>
      </c>
      <c r="C564" s="28">
        <v>219.1</v>
      </c>
      <c r="D564" s="28">
        <v>75.551699999999997</v>
      </c>
      <c r="E564" s="28" t="str">
        <f>IF(COUNTIF('2021 Opiekun'!A:A,A564)=1,"OK","brak w bazie")</f>
        <v>OK</v>
      </c>
    </row>
    <row r="565" spans="1:5">
      <c r="A565" s="28" t="s">
        <v>712</v>
      </c>
      <c r="B565" s="28">
        <v>344.52</v>
      </c>
      <c r="C565" s="28">
        <v>217.04400000000001</v>
      </c>
      <c r="D565" s="28">
        <v>62.998899999999999</v>
      </c>
      <c r="E565" s="28" t="str">
        <f>IF(COUNTIF('2021 Opiekun'!A:A,A565)=1,"OK","brak w bazie")</f>
        <v>OK</v>
      </c>
    </row>
    <row r="566" spans="1:5">
      <c r="A566" s="28" t="s">
        <v>192</v>
      </c>
      <c r="B566" s="28">
        <v>342.69</v>
      </c>
      <c r="C566" s="28">
        <v>214.45</v>
      </c>
      <c r="D566" s="28">
        <v>62.578400000000002</v>
      </c>
      <c r="E566" s="28" t="str">
        <f>IF(COUNTIF('2021 Opiekun'!A:A,A566)=1,"OK","brak w bazie")</f>
        <v>OK</v>
      </c>
    </row>
    <row r="567" spans="1:5">
      <c r="A567" s="28" t="s">
        <v>713</v>
      </c>
      <c r="B567" s="29">
        <v>419.24</v>
      </c>
      <c r="C567" s="29">
        <v>212.89</v>
      </c>
      <c r="D567" s="29">
        <v>50.779899999999998</v>
      </c>
      <c r="E567" s="28" t="str">
        <f>IF(COUNTIF('2021 Opiekun'!A:A,A567)=1,"OK","brak w bazie")</f>
        <v>OK</v>
      </c>
    </row>
    <row r="568" spans="1:5">
      <c r="A568" s="28" t="s">
        <v>271</v>
      </c>
      <c r="B568" s="28">
        <v>278</v>
      </c>
      <c r="C568" s="28">
        <v>210.74</v>
      </c>
      <c r="D568" s="28">
        <v>75.805700000000002</v>
      </c>
      <c r="E568" s="28" t="str">
        <f>IF(COUNTIF('2021 Opiekun'!A:A,A568)=1,"OK","brak w bazie")</f>
        <v>OK</v>
      </c>
    </row>
    <row r="569" spans="1:5">
      <c r="A569" s="28" t="s">
        <v>25</v>
      </c>
      <c r="B569" s="28">
        <v>349.62</v>
      </c>
      <c r="C569" s="28">
        <v>205.72399999999999</v>
      </c>
      <c r="D569" s="28">
        <v>58.842100000000002</v>
      </c>
      <c r="E569" s="28" t="str">
        <f>IF(COUNTIF('2021 Opiekun'!A:A,A569)=1,"OK","brak w bazie")</f>
        <v>OK</v>
      </c>
    </row>
    <row r="570" spans="1:5">
      <c r="A570" s="28" t="s">
        <v>666</v>
      </c>
      <c r="B570" s="28">
        <v>312.39999999999998</v>
      </c>
      <c r="C570" s="28">
        <v>205.52</v>
      </c>
      <c r="D570" s="28">
        <v>65.787400000000005</v>
      </c>
      <c r="E570" s="28" t="str">
        <f>IF(COUNTIF('2021 Opiekun'!A:A,A570)=1,"OK","brak w bazie")</f>
        <v>OK</v>
      </c>
    </row>
    <row r="571" spans="1:5">
      <c r="A571" s="28" t="s">
        <v>441</v>
      </c>
      <c r="B571" s="28">
        <v>400</v>
      </c>
      <c r="C571" s="28">
        <v>203.3</v>
      </c>
      <c r="D571" s="28">
        <v>50.825000000000003</v>
      </c>
      <c r="E571" s="28" t="str">
        <f>IF(COUNTIF('2021 Opiekun'!A:A,A571)=1,"OK","brak w bazie")</f>
        <v>OK</v>
      </c>
    </row>
    <row r="572" spans="1:5">
      <c r="A572" s="28" t="s">
        <v>237</v>
      </c>
      <c r="B572" s="28">
        <v>539</v>
      </c>
      <c r="C572" s="28">
        <v>202.3</v>
      </c>
      <c r="D572" s="28">
        <v>37.532400000000003</v>
      </c>
      <c r="E572" s="28" t="str">
        <f>IF(COUNTIF('2021 Opiekun'!A:A,A572)=1,"OK","brak w bazie")</f>
        <v>OK</v>
      </c>
    </row>
    <row r="573" spans="1:5">
      <c r="A573" s="28" t="s">
        <v>390</v>
      </c>
      <c r="B573" s="28">
        <v>463.85</v>
      </c>
      <c r="C573" s="28">
        <v>200.91</v>
      </c>
      <c r="D573" s="28">
        <v>43.313499999999998</v>
      </c>
      <c r="E573" s="28" t="str">
        <f>IF(COUNTIF('2021 Opiekun'!A:A,A573)=1,"OK","brak w bazie")</f>
        <v>OK</v>
      </c>
    </row>
    <row r="574" spans="1:5">
      <c r="A574" s="28" t="s">
        <v>116</v>
      </c>
      <c r="B574" s="28">
        <v>200</v>
      </c>
      <c r="C574" s="28">
        <v>200</v>
      </c>
      <c r="D574" s="28">
        <v>100</v>
      </c>
      <c r="E574" s="28" t="str">
        <f>IF(COUNTIF('2021 Opiekun'!A:A,A574)=1,"OK","brak w bazie")</f>
        <v>OK</v>
      </c>
    </row>
    <row r="575" spans="1:5">
      <c r="A575" s="28" t="s">
        <v>685</v>
      </c>
      <c r="B575" s="28">
        <v>909</v>
      </c>
      <c r="C575" s="28">
        <v>196</v>
      </c>
      <c r="D575" s="28">
        <v>21.562100000000001</v>
      </c>
      <c r="E575" s="28" t="str">
        <f>IF(COUNTIF('2021 Opiekun'!A:A,A575)=1,"OK","brak w bazie")</f>
        <v>OK</v>
      </c>
    </row>
    <row r="576" spans="1:5">
      <c r="A576" s="28" t="s">
        <v>654</v>
      </c>
      <c r="B576" s="29">
        <v>220</v>
      </c>
      <c r="C576" s="29">
        <v>195.74</v>
      </c>
      <c r="D576" s="29">
        <v>88.972700000000003</v>
      </c>
      <c r="E576" s="28" t="str">
        <f>IF(COUNTIF('2021 Opiekun'!A:A,A576)=1,"OK","brak w bazie")</f>
        <v>OK</v>
      </c>
    </row>
    <row r="577" spans="1:5">
      <c r="A577" s="28" t="s">
        <v>23</v>
      </c>
      <c r="B577" s="28">
        <v>378</v>
      </c>
      <c r="C577" s="28">
        <v>192.024</v>
      </c>
      <c r="D577" s="28">
        <v>50.8</v>
      </c>
      <c r="E577" s="28" t="str">
        <f>IF(COUNTIF('2021 Opiekun'!A:A,A577)=1,"OK","brak w bazie")</f>
        <v>OK</v>
      </c>
    </row>
    <row r="578" spans="1:5">
      <c r="A578" s="28" t="s">
        <v>565</v>
      </c>
      <c r="B578" s="28">
        <v>373.3</v>
      </c>
      <c r="C578" s="28">
        <v>191.86</v>
      </c>
      <c r="D578" s="28">
        <v>51.395600000000002</v>
      </c>
      <c r="E578" s="28" t="str">
        <f>IF(COUNTIF('2021 Opiekun'!A:A,A578)=1,"OK","brak w bazie")</f>
        <v>OK</v>
      </c>
    </row>
    <row r="579" spans="1:5">
      <c r="A579" s="28" t="s">
        <v>680</v>
      </c>
      <c r="B579" s="28">
        <v>760</v>
      </c>
      <c r="C579" s="28">
        <v>187.7</v>
      </c>
      <c r="D579" s="28">
        <v>24.697299999999998</v>
      </c>
      <c r="E579" s="28" t="str">
        <f>IF(COUNTIF('2021 Opiekun'!A:A,A579)=1,"OK","brak w bazie")</f>
        <v>OK</v>
      </c>
    </row>
    <row r="580" spans="1:5">
      <c r="A580" s="28" t="s">
        <v>618</v>
      </c>
      <c r="B580" s="28">
        <v>302.81</v>
      </c>
      <c r="C580" s="28">
        <v>185.90899999999999</v>
      </c>
      <c r="D580" s="28">
        <v>61.394599999999997</v>
      </c>
      <c r="E580" s="28" t="str">
        <f>IF(COUNTIF('2021 Opiekun'!A:A,A580)=1,"OK","brak w bazie")</f>
        <v>OK</v>
      </c>
    </row>
    <row r="581" spans="1:5">
      <c r="A581" s="28" t="s">
        <v>404</v>
      </c>
      <c r="B581" s="28">
        <v>734.54</v>
      </c>
      <c r="C581" s="28">
        <v>185.5129</v>
      </c>
      <c r="D581" s="28">
        <v>25.255600000000001</v>
      </c>
      <c r="E581" s="28" t="str">
        <f>IF(COUNTIF('2021 Opiekun'!A:A,A581)=1,"OK","brak w bazie")</f>
        <v>OK</v>
      </c>
    </row>
    <row r="582" spans="1:5">
      <c r="A582" s="28" t="s">
        <v>581</v>
      </c>
      <c r="B582" s="28">
        <v>221.1</v>
      </c>
      <c r="C582" s="28">
        <v>185.46</v>
      </c>
      <c r="D582" s="28">
        <v>83.880499999999998</v>
      </c>
      <c r="E582" s="28" t="str">
        <f>IF(COUNTIF('2021 Opiekun'!A:A,A582)=1,"OK","brak w bazie")</f>
        <v>OK</v>
      </c>
    </row>
    <row r="583" spans="1:5">
      <c r="A583" s="28" t="s">
        <v>449</v>
      </c>
      <c r="B583" s="28">
        <v>364.82</v>
      </c>
      <c r="C583" s="28">
        <v>185.42</v>
      </c>
      <c r="D583" s="28">
        <v>50.825000000000003</v>
      </c>
      <c r="E583" s="28" t="str">
        <f>IF(COUNTIF('2021 Opiekun'!A:A,A583)=1,"OK","brak w bazie")</f>
        <v>OK</v>
      </c>
    </row>
    <row r="584" spans="1:5">
      <c r="A584" s="28" t="s">
        <v>85</v>
      </c>
      <c r="B584" s="28">
        <v>361.2</v>
      </c>
      <c r="C584" s="28">
        <v>184.46</v>
      </c>
      <c r="D584" s="28">
        <v>51.068600000000004</v>
      </c>
      <c r="E584" s="28" t="str">
        <f>IF(COUNTIF('2021 Opiekun'!A:A,A584)=1,"OK","brak w bazie")</f>
        <v>OK</v>
      </c>
    </row>
    <row r="585" spans="1:5">
      <c r="A585" s="28" t="s">
        <v>454</v>
      </c>
      <c r="B585" s="28">
        <v>200</v>
      </c>
      <c r="C585" s="28">
        <v>184.12</v>
      </c>
      <c r="D585" s="28">
        <v>92.06</v>
      </c>
      <c r="E585" s="28" t="str">
        <f>IF(COUNTIF('2021 Opiekun'!A:A,A585)=1,"OK","brak w bazie")</f>
        <v>OK</v>
      </c>
    </row>
    <row r="586" spans="1:5">
      <c r="A586" s="28" t="s">
        <v>455</v>
      </c>
      <c r="B586" s="28">
        <v>195</v>
      </c>
      <c r="C586" s="28">
        <v>181.62</v>
      </c>
      <c r="D586" s="28">
        <v>93.138400000000004</v>
      </c>
      <c r="E586" s="28" t="str">
        <f>IF(COUNTIF('2021 Opiekun'!A:A,A586)=1,"OK","brak w bazie")</f>
        <v>OK</v>
      </c>
    </row>
    <row r="587" spans="1:5">
      <c r="A587" s="28" t="s">
        <v>238</v>
      </c>
      <c r="B587" s="28">
        <v>360</v>
      </c>
      <c r="C587" s="28">
        <v>181.47</v>
      </c>
      <c r="D587" s="28">
        <v>50.408299999999997</v>
      </c>
      <c r="E587" s="28" t="str">
        <f>IF(COUNTIF('2021 Opiekun'!A:A,A587)=1,"OK","brak w bazie")</f>
        <v>OK</v>
      </c>
    </row>
    <row r="588" spans="1:5">
      <c r="A588" s="28" t="s">
        <v>706</v>
      </c>
      <c r="B588" s="28">
        <v>474.97</v>
      </c>
      <c r="C588" s="28">
        <v>180.86</v>
      </c>
      <c r="D588" s="28">
        <v>38.078099999999999</v>
      </c>
      <c r="E588" s="28" t="str">
        <f>IF(COUNTIF('2021 Opiekun'!A:A,A588)=1,"OK","brak w bazie")</f>
        <v>OK</v>
      </c>
    </row>
    <row r="589" spans="1:5">
      <c r="A589" s="28" t="s">
        <v>70</v>
      </c>
      <c r="B589" s="28">
        <v>260</v>
      </c>
      <c r="C589" s="28">
        <v>178.42</v>
      </c>
      <c r="D589" s="28">
        <v>68.623000000000005</v>
      </c>
      <c r="E589" s="28" t="str">
        <f>IF(COUNTIF('2021 Opiekun'!A:A,A589)=1,"OK","brak w bazie")</f>
        <v>OK</v>
      </c>
    </row>
    <row r="590" spans="1:5">
      <c r="A590" s="28" t="s">
        <v>52</v>
      </c>
      <c r="B590" s="28">
        <v>442.94</v>
      </c>
      <c r="C590" s="28">
        <v>178.3355</v>
      </c>
      <c r="D590" s="28">
        <v>40.261699999999998</v>
      </c>
      <c r="E590" s="28" t="str">
        <f>IF(COUNTIF('2021 Opiekun'!A:A,A590)=1,"OK","brak w bazie")</f>
        <v>OK</v>
      </c>
    </row>
    <row r="591" spans="1:5">
      <c r="A591" s="28" t="s">
        <v>212</v>
      </c>
      <c r="B591" s="28">
        <v>280</v>
      </c>
      <c r="C591" s="28">
        <v>176.02</v>
      </c>
      <c r="D591" s="28">
        <v>62.864199999999997</v>
      </c>
      <c r="E591" s="28" t="str">
        <f>IF(COUNTIF('2021 Opiekun'!A:A,A591)=1,"OK","brak w bazie")</f>
        <v>OK</v>
      </c>
    </row>
    <row r="592" spans="1:5">
      <c r="A592" s="28" t="s">
        <v>601</v>
      </c>
      <c r="B592" s="28">
        <v>368.59</v>
      </c>
      <c r="C592" s="28">
        <v>175.93</v>
      </c>
      <c r="D592" s="28">
        <v>47.730499999999999</v>
      </c>
      <c r="E592" s="28" t="str">
        <f>IF(COUNTIF('2021 Opiekun'!A:A,A592)=1,"OK","brak w bazie")</f>
        <v>OK</v>
      </c>
    </row>
    <row r="593" spans="1:5">
      <c r="A593" s="28" t="s">
        <v>84</v>
      </c>
      <c r="B593" s="28">
        <v>767.92</v>
      </c>
      <c r="C593" s="28">
        <v>174.80600000000001</v>
      </c>
      <c r="D593" s="28">
        <v>22.763500000000001</v>
      </c>
      <c r="E593" s="28" t="str">
        <f>IF(COUNTIF('2021 Opiekun'!A:A,A593)=1,"OK","brak w bazie")</f>
        <v>OK</v>
      </c>
    </row>
    <row r="594" spans="1:5">
      <c r="A594" s="28" t="s">
        <v>549</v>
      </c>
      <c r="B594" s="28">
        <v>247.78</v>
      </c>
      <c r="C594" s="28">
        <v>172.27</v>
      </c>
      <c r="D594" s="28">
        <v>69.525300000000001</v>
      </c>
      <c r="E594" s="28" t="str">
        <f>IF(COUNTIF('2021 Opiekun'!A:A,A594)=1,"OK","brak w bazie")</f>
        <v>OK</v>
      </c>
    </row>
    <row r="595" spans="1:5">
      <c r="A595" s="28" t="s">
        <v>622</v>
      </c>
      <c r="B595" s="28">
        <v>338.8</v>
      </c>
      <c r="C595" s="28">
        <v>171.54</v>
      </c>
      <c r="D595" s="28">
        <v>50.631599999999999</v>
      </c>
      <c r="E595" s="28" t="str">
        <f>IF(COUNTIF('2021 Opiekun'!A:A,A595)=1,"OK","brak w bazie")</f>
        <v>OK</v>
      </c>
    </row>
    <row r="596" spans="1:5">
      <c r="A596" s="28" t="s">
        <v>203</v>
      </c>
      <c r="B596" s="28">
        <v>264.62</v>
      </c>
      <c r="C596" s="28">
        <v>167.92099999999999</v>
      </c>
      <c r="D596" s="28">
        <v>63.4574</v>
      </c>
      <c r="E596" s="28" t="str">
        <f>IF(COUNTIF('2021 Opiekun'!A:A,A596)=1,"OK","brak w bazie")</f>
        <v>OK</v>
      </c>
    </row>
    <row r="597" spans="1:5">
      <c r="A597" s="28" t="s">
        <v>639</v>
      </c>
      <c r="B597" s="28">
        <v>423.7</v>
      </c>
      <c r="C597" s="28">
        <v>167.66</v>
      </c>
      <c r="D597" s="28">
        <v>39.570399999999999</v>
      </c>
      <c r="E597" s="28" t="str">
        <f>IF(COUNTIF('2021 Opiekun'!A:A,A597)=1,"OK","brak w bazie")</f>
        <v>OK</v>
      </c>
    </row>
    <row r="598" spans="1:5">
      <c r="A598" s="28" t="s">
        <v>34</v>
      </c>
      <c r="B598" s="28">
        <v>246.84</v>
      </c>
      <c r="C598" s="28">
        <v>167.4</v>
      </c>
      <c r="D598" s="28">
        <v>67.8172</v>
      </c>
      <c r="E598" s="28" t="str">
        <f>IF(COUNTIF('2021 Opiekun'!A:A,A598)=1,"OK","brak w bazie")</f>
        <v>OK</v>
      </c>
    </row>
    <row r="599" spans="1:5">
      <c r="A599" s="28" t="s">
        <v>40</v>
      </c>
      <c r="B599" s="28">
        <v>285.36</v>
      </c>
      <c r="C599" s="28">
        <v>159.964</v>
      </c>
      <c r="D599" s="28">
        <v>56.056899999999999</v>
      </c>
      <c r="E599" s="28" t="str">
        <f>IF(COUNTIF('2021 Opiekun'!A:A,A599)=1,"OK","brak w bazie")</f>
        <v>OK</v>
      </c>
    </row>
    <row r="600" spans="1:5">
      <c r="A600" s="28" t="s">
        <v>395</v>
      </c>
      <c r="B600" s="28">
        <v>271.35000000000002</v>
      </c>
      <c r="C600" s="28">
        <v>158.58500000000001</v>
      </c>
      <c r="D600" s="28">
        <v>58.442900000000002</v>
      </c>
      <c r="E600" s="28" t="str">
        <f>IF(COUNTIF('2021 Opiekun'!A:A,A600)=1,"OK","brak w bazie")</f>
        <v>OK</v>
      </c>
    </row>
    <row r="601" spans="1:5">
      <c r="A601" s="28" t="s">
        <v>781</v>
      </c>
      <c r="B601" s="28">
        <v>256</v>
      </c>
      <c r="C601" s="28">
        <v>156.28</v>
      </c>
      <c r="D601" s="28">
        <v>61.046799999999998</v>
      </c>
      <c r="E601" s="28" t="str">
        <f>IF(COUNTIF('2021 Opiekun'!A:A,A601)=1,"OK","brak w bazie")</f>
        <v>OK</v>
      </c>
    </row>
    <row r="602" spans="1:5">
      <c r="A602" s="28" t="s">
        <v>623</v>
      </c>
      <c r="B602" s="28">
        <v>248.64</v>
      </c>
      <c r="C602" s="28">
        <v>154.88999999999999</v>
      </c>
      <c r="D602" s="28">
        <v>62.294800000000002</v>
      </c>
      <c r="E602" s="28" t="str">
        <f>IF(COUNTIF('2021 Opiekun'!A:A,A602)=1,"OK","brak w bazie")</f>
        <v>OK</v>
      </c>
    </row>
    <row r="603" spans="1:5">
      <c r="A603" s="28" t="s">
        <v>51</v>
      </c>
      <c r="B603" s="28">
        <v>325.66000000000003</v>
      </c>
      <c r="C603" s="28">
        <v>152.245</v>
      </c>
      <c r="D603" s="28">
        <v>46.749600000000001</v>
      </c>
      <c r="E603" s="28" t="str">
        <f>IF(COUNTIF('2021 Opiekun'!A:A,A603)=1,"OK","brak w bazie")</f>
        <v>OK</v>
      </c>
    </row>
    <row r="604" spans="1:5">
      <c r="A604" s="28" t="s">
        <v>656</v>
      </c>
      <c r="B604" s="28">
        <v>460.28</v>
      </c>
      <c r="C604" s="28">
        <v>149.72300000000001</v>
      </c>
      <c r="D604" s="28">
        <v>32.528599999999997</v>
      </c>
      <c r="E604" s="28" t="str">
        <f>IF(COUNTIF('2021 Opiekun'!A:A,A604)=1,"OK","brak w bazie")</f>
        <v>OK</v>
      </c>
    </row>
    <row r="605" spans="1:5">
      <c r="A605" s="28" t="s">
        <v>266</v>
      </c>
      <c r="B605" s="28">
        <v>438.11</v>
      </c>
      <c r="C605" s="28">
        <v>148.63999999999999</v>
      </c>
      <c r="D605" s="28">
        <v>33.927500000000002</v>
      </c>
      <c r="E605" s="28" t="str">
        <f>IF(COUNTIF('2021 Opiekun'!A:A,A605)=1,"OK","brak w bazie")</f>
        <v>OK</v>
      </c>
    </row>
    <row r="606" spans="1:5">
      <c r="A606" s="28" t="s">
        <v>446</v>
      </c>
      <c r="B606" s="28">
        <v>331.21</v>
      </c>
      <c r="C606" s="28">
        <v>145.82</v>
      </c>
      <c r="D606" s="28">
        <v>44.026400000000002</v>
      </c>
      <c r="E606" s="28" t="str">
        <f>IF(COUNTIF('2021 Opiekun'!A:A,A606)=1,"OK","brak w bazie")</f>
        <v>OK</v>
      </c>
    </row>
    <row r="607" spans="1:5">
      <c r="A607" s="28" t="s">
        <v>728</v>
      </c>
      <c r="B607" s="28">
        <v>195</v>
      </c>
      <c r="C607" s="28">
        <v>141.4</v>
      </c>
      <c r="D607" s="28">
        <v>72.512799999999999</v>
      </c>
      <c r="E607" s="28" t="str">
        <f>IF(COUNTIF('2021 Opiekun'!A:A,A607)=1,"OK","brak w bazie")</f>
        <v>OK</v>
      </c>
    </row>
    <row r="608" spans="1:5">
      <c r="A608" s="28" t="s">
        <v>530</v>
      </c>
      <c r="B608" s="28">
        <v>307.8</v>
      </c>
      <c r="C608" s="28">
        <v>136.9</v>
      </c>
      <c r="D608" s="28">
        <v>44.476900000000001</v>
      </c>
      <c r="E608" s="28" t="str">
        <f>IF(COUNTIF('2021 Opiekun'!A:A,A608)=1,"OK","brak w bazie")</f>
        <v>OK</v>
      </c>
    </row>
    <row r="609" spans="1:5">
      <c r="A609" s="28" t="s">
        <v>615</v>
      </c>
      <c r="B609" s="28">
        <v>394.5</v>
      </c>
      <c r="C609" s="28">
        <v>135.69999999999999</v>
      </c>
      <c r="D609" s="28">
        <v>34.3979</v>
      </c>
      <c r="E609" s="28" t="str">
        <f>IF(COUNTIF('2021 Opiekun'!A:A,A609)=1,"OK","brak w bazie")</f>
        <v>OK</v>
      </c>
    </row>
    <row r="610" spans="1:5">
      <c r="A610" s="28" t="s">
        <v>627</v>
      </c>
      <c r="B610" s="28">
        <v>628.28</v>
      </c>
      <c r="C610" s="28">
        <v>134.53</v>
      </c>
      <c r="D610" s="28">
        <v>21.412400000000002</v>
      </c>
      <c r="E610" s="28" t="str">
        <f>IF(COUNTIF('2021 Opiekun'!A:A,A610)=1,"OK","brak w bazie")</f>
        <v>OK</v>
      </c>
    </row>
    <row r="611" spans="1:5">
      <c r="A611" s="28" t="s">
        <v>444</v>
      </c>
      <c r="B611" s="28">
        <v>170</v>
      </c>
      <c r="C611" s="28">
        <v>134.22</v>
      </c>
      <c r="D611" s="28">
        <v>78.9529</v>
      </c>
      <c r="E611" s="28" t="str">
        <f>IF(COUNTIF('2021 Opiekun'!A:A,A611)=1,"OK","brak w bazie")</f>
        <v>OK</v>
      </c>
    </row>
    <row r="612" spans="1:5">
      <c r="A612" s="28" t="s">
        <v>96</v>
      </c>
      <c r="B612" s="28">
        <v>207.19</v>
      </c>
      <c r="C612" s="28">
        <v>128.77699999999999</v>
      </c>
      <c r="D612" s="28">
        <v>62.154000000000003</v>
      </c>
      <c r="E612" s="28" t="str">
        <f>IF(COUNTIF('2021 Opiekun'!A:A,A612)=1,"OK","brak w bazie")</f>
        <v>OK</v>
      </c>
    </row>
    <row r="613" spans="1:5">
      <c r="A613" s="28" t="s">
        <v>804</v>
      </c>
      <c r="B613" s="29">
        <v>282.56</v>
      </c>
      <c r="C613" s="29">
        <v>127.773</v>
      </c>
      <c r="D613" s="29">
        <v>45.219700000000003</v>
      </c>
      <c r="E613" s="28" t="str">
        <f>IF(COUNTIF('2021 Opiekun'!A:A,A613)=1,"OK","brak w bazie")</f>
        <v>OK</v>
      </c>
    </row>
    <row r="614" spans="1:5">
      <c r="A614" s="28" t="s">
        <v>28</v>
      </c>
      <c r="B614" s="28">
        <v>275.10000000000002</v>
      </c>
      <c r="C614" s="28">
        <v>125.7</v>
      </c>
      <c r="D614" s="28">
        <v>45.692399999999999</v>
      </c>
      <c r="E614" s="28" t="str">
        <f>IF(COUNTIF('2021 Opiekun'!A:A,A614)=1,"OK","brak w bazie")</f>
        <v>OK</v>
      </c>
    </row>
    <row r="615" spans="1:5">
      <c r="A615" s="28" t="s">
        <v>110</v>
      </c>
      <c r="B615" s="28">
        <v>186</v>
      </c>
      <c r="C615" s="28">
        <v>124.56</v>
      </c>
      <c r="D615" s="28">
        <v>66.967699999999994</v>
      </c>
      <c r="E615" s="28" t="str">
        <f>IF(COUNTIF('2021 Opiekun'!A:A,A615)=1,"OK","brak w bazie")</f>
        <v>OK</v>
      </c>
    </row>
    <row r="616" spans="1:5">
      <c r="A616" s="28" t="s">
        <v>522</v>
      </c>
      <c r="B616" s="28">
        <v>140</v>
      </c>
      <c r="C616" s="28">
        <v>124.28</v>
      </c>
      <c r="D616" s="28">
        <v>88.7714</v>
      </c>
      <c r="E616" s="28" t="str">
        <f>IF(COUNTIF('2021 Opiekun'!A:A,A616)=1,"OK","brak w bazie")</f>
        <v>OK</v>
      </c>
    </row>
    <row r="617" spans="1:5">
      <c r="A617" s="28" t="s">
        <v>243</v>
      </c>
      <c r="B617" s="28">
        <v>1122.5999999999999</v>
      </c>
      <c r="C617" s="28">
        <v>124.09</v>
      </c>
      <c r="D617" s="28">
        <v>11.053800000000001</v>
      </c>
      <c r="E617" s="28" t="str">
        <f>IF(COUNTIF('2021 Opiekun'!A:A,A617)=1,"OK","brak w bazie")</f>
        <v>OK</v>
      </c>
    </row>
    <row r="618" spans="1:5">
      <c r="A618" s="28" t="s">
        <v>57</v>
      </c>
      <c r="B618" s="28">
        <v>231.94</v>
      </c>
      <c r="C618" s="28">
        <v>122.143</v>
      </c>
      <c r="D618" s="28">
        <v>52.6614</v>
      </c>
      <c r="E618" s="28" t="str">
        <f>IF(COUNTIF('2021 Opiekun'!A:A,A618)=1,"OK","brak w bazie")</f>
        <v>OK</v>
      </c>
    </row>
    <row r="619" spans="1:5">
      <c r="A619" s="28" t="s">
        <v>805</v>
      </c>
      <c r="B619" s="28">
        <v>193.7</v>
      </c>
      <c r="C619" s="28">
        <v>121.18</v>
      </c>
      <c r="D619" s="28">
        <v>62.560600000000001</v>
      </c>
      <c r="E619" s="28" t="str">
        <f>IF(COUNTIF('2021 Opiekun'!A:A,A619)=1,"OK","brak w bazie")</f>
        <v>OK</v>
      </c>
    </row>
    <row r="620" spans="1:5">
      <c r="A620" s="28" t="s">
        <v>806</v>
      </c>
      <c r="B620" s="28">
        <v>646.79999999999995</v>
      </c>
      <c r="C620" s="28">
        <v>117.6</v>
      </c>
      <c r="D620" s="28">
        <v>18.181799999999999</v>
      </c>
      <c r="E620" s="28" t="str">
        <f>IF(COUNTIF('2021 Opiekun'!A:A,A620)=1,"OK","brak w bazie")</f>
        <v>OK</v>
      </c>
    </row>
    <row r="621" spans="1:5">
      <c r="A621" s="28" t="s">
        <v>731</v>
      </c>
      <c r="B621" s="28">
        <v>192.03</v>
      </c>
      <c r="C621" s="28">
        <v>114.13</v>
      </c>
      <c r="D621" s="28">
        <v>59.433399999999999</v>
      </c>
      <c r="E621" s="28" t="str">
        <f>IF(COUNTIF('2021 Opiekun'!A:A,A621)=1,"OK","brak w bazie")</f>
        <v>OK</v>
      </c>
    </row>
    <row r="622" spans="1:5">
      <c r="A622" s="28" t="s">
        <v>789</v>
      </c>
      <c r="B622" s="29">
        <v>220.74</v>
      </c>
      <c r="C622" s="29">
        <v>111.745</v>
      </c>
      <c r="D622" s="29">
        <v>50.622900000000001</v>
      </c>
      <c r="E622" s="28" t="str">
        <f>IF(COUNTIF('2021 Opiekun'!A:A,A622)=1,"OK","brak w bazie")</f>
        <v>OK</v>
      </c>
    </row>
    <row r="623" spans="1:5">
      <c r="A623" s="28" t="s">
        <v>559</v>
      </c>
      <c r="B623" s="28">
        <v>185.5</v>
      </c>
      <c r="C623" s="28">
        <v>111.65</v>
      </c>
      <c r="D623" s="28">
        <v>60.188600000000001</v>
      </c>
      <c r="E623" s="28" t="str">
        <f>IF(COUNTIF('2021 Opiekun'!A:A,A623)=1,"OK","brak w bazie")</f>
        <v>OK</v>
      </c>
    </row>
    <row r="624" spans="1:5">
      <c r="A624" s="28" t="s">
        <v>13</v>
      </c>
      <c r="B624" s="29">
        <v>175.2</v>
      </c>
      <c r="C624" s="29">
        <v>111.185</v>
      </c>
      <c r="D624" s="29">
        <v>63.4617</v>
      </c>
      <c r="E624" s="28" t="str">
        <f>IF(COUNTIF('2021 Opiekun'!A:A,A624)=1,"OK","brak w bazie")</f>
        <v>OK</v>
      </c>
    </row>
    <row r="625" spans="1:5">
      <c r="A625" s="28" t="s">
        <v>225</v>
      </c>
      <c r="B625" s="28">
        <v>197</v>
      </c>
      <c r="C625" s="28">
        <v>109.79</v>
      </c>
      <c r="D625" s="28">
        <v>55.730899999999998</v>
      </c>
      <c r="E625" s="28" t="str">
        <f>IF(COUNTIF('2021 Opiekun'!A:A,A625)=1,"OK","brak w bazie")</f>
        <v>OK</v>
      </c>
    </row>
    <row r="626" spans="1:5">
      <c r="A626" s="28" t="s">
        <v>619</v>
      </c>
      <c r="B626" s="28">
        <v>163.4</v>
      </c>
      <c r="C626" s="28">
        <v>109.08</v>
      </c>
      <c r="D626" s="28">
        <v>66.756399999999999</v>
      </c>
      <c r="E626" s="28" t="str">
        <f>IF(COUNTIF('2021 Opiekun'!A:A,A626)=1,"OK","brak w bazie")</f>
        <v>OK</v>
      </c>
    </row>
    <row r="627" spans="1:5">
      <c r="A627" s="28" t="s">
        <v>807</v>
      </c>
      <c r="B627" s="29">
        <v>413.3</v>
      </c>
      <c r="C627" s="29">
        <v>108.3</v>
      </c>
      <c r="D627" s="29">
        <v>26.203700000000001</v>
      </c>
      <c r="E627" s="28" t="str">
        <f>IF(COUNTIF('2021 Opiekun'!A:A,A627)=1,"OK","brak w bazie")</f>
        <v>OK</v>
      </c>
    </row>
    <row r="628" spans="1:5">
      <c r="A628" s="28" t="s">
        <v>37</v>
      </c>
      <c r="B628" s="28">
        <v>168.47</v>
      </c>
      <c r="C628" s="28">
        <v>105.0514</v>
      </c>
      <c r="D628" s="28">
        <v>62.356099999999998</v>
      </c>
      <c r="E628" s="28" t="str">
        <f>IF(COUNTIF('2021 Opiekun'!A:A,A628)=1,"OK","brak w bazie")</f>
        <v>OK</v>
      </c>
    </row>
    <row r="629" spans="1:5">
      <c r="A629" s="28" t="s">
        <v>536</v>
      </c>
      <c r="B629" s="29">
        <v>213.08</v>
      </c>
      <c r="C629" s="29">
        <v>100.4</v>
      </c>
      <c r="D629" s="29">
        <v>47.118400000000001</v>
      </c>
      <c r="E629" s="28" t="str">
        <f>IF(COUNTIF('2021 Opiekun'!A:A,A629)=1,"OK","brak w bazie")</f>
        <v>OK</v>
      </c>
    </row>
    <row r="630" spans="1:5">
      <c r="A630" s="28" t="s">
        <v>720</v>
      </c>
      <c r="B630" s="28">
        <v>286.83</v>
      </c>
      <c r="C630" s="28">
        <v>96.58</v>
      </c>
      <c r="D630" s="28">
        <v>33.671500000000002</v>
      </c>
      <c r="E630" s="28" t="str">
        <f>IF(COUNTIF('2021 Opiekun'!A:A,A630)=1,"OK","brak w bazie")</f>
        <v>OK</v>
      </c>
    </row>
    <row r="631" spans="1:5">
      <c r="A631" s="28" t="s">
        <v>703</v>
      </c>
      <c r="B631" s="28">
        <v>280.47000000000003</v>
      </c>
      <c r="C631" s="28">
        <v>96.475999999999999</v>
      </c>
      <c r="D631" s="28">
        <v>34.3979</v>
      </c>
      <c r="E631" s="28" t="str">
        <f>IF(COUNTIF('2021 Opiekun'!A:A,A631)=1,"OK","brak w bazie")</f>
        <v>OK</v>
      </c>
    </row>
    <row r="632" spans="1:5">
      <c r="A632" s="28" t="s">
        <v>560</v>
      </c>
      <c r="B632" s="28">
        <v>150</v>
      </c>
      <c r="C632" s="28">
        <v>95.99</v>
      </c>
      <c r="D632" s="28">
        <v>63.993299999999998</v>
      </c>
      <c r="E632" s="28" t="str">
        <f>IF(COUNTIF('2021 Opiekun'!A:A,A632)=1,"OK","brak w bazie")</f>
        <v>OK</v>
      </c>
    </row>
    <row r="633" spans="1:5">
      <c r="A633" s="28" t="s">
        <v>528</v>
      </c>
      <c r="B633" s="28">
        <v>154.88</v>
      </c>
      <c r="C633" s="28">
        <v>95.507999999999996</v>
      </c>
      <c r="D633" s="28">
        <v>61.665799999999997</v>
      </c>
      <c r="E633" s="28" t="str">
        <f>IF(COUNTIF('2021 Opiekun'!A:A,A633)=1,"OK","brak w bazie")</f>
        <v>OK</v>
      </c>
    </row>
    <row r="634" spans="1:5">
      <c r="A634" s="28" t="s">
        <v>526</v>
      </c>
      <c r="B634" s="29">
        <v>155.09</v>
      </c>
      <c r="C634" s="29">
        <v>95.05</v>
      </c>
      <c r="D634" s="29">
        <v>61.286900000000003</v>
      </c>
      <c r="E634" s="28" t="str">
        <f>IF(COUNTIF('2021 Opiekun'!A:A,A634)=1,"OK","brak w bazie")</f>
        <v>OK</v>
      </c>
    </row>
    <row r="635" spans="1:5">
      <c r="A635" s="28" t="s">
        <v>743</v>
      </c>
      <c r="B635" s="28">
        <v>145</v>
      </c>
      <c r="C635" s="28">
        <v>93.786000000000001</v>
      </c>
      <c r="D635" s="28">
        <v>64.680000000000007</v>
      </c>
      <c r="E635" s="28" t="str">
        <f>IF(COUNTIF('2021 Opiekun'!A:A,A635)=1,"OK","brak w bazie")</f>
        <v>OK</v>
      </c>
    </row>
    <row r="636" spans="1:5">
      <c r="A636" s="28" t="s">
        <v>520</v>
      </c>
      <c r="B636" s="28">
        <v>244.16</v>
      </c>
      <c r="C636" s="28">
        <v>93.736000000000004</v>
      </c>
      <c r="D636" s="28">
        <v>38.391199999999998</v>
      </c>
      <c r="E636" s="28" t="str">
        <f>IF(COUNTIF('2021 Opiekun'!A:A,A636)=1,"OK","brak w bazie")</f>
        <v>OK</v>
      </c>
    </row>
    <row r="637" spans="1:5">
      <c r="A637" s="28" t="s">
        <v>717</v>
      </c>
      <c r="B637" s="28">
        <v>130</v>
      </c>
      <c r="C637" s="28">
        <v>91.5</v>
      </c>
      <c r="D637" s="28">
        <v>70.384600000000006</v>
      </c>
      <c r="E637" s="28" t="str">
        <f>IF(COUNTIF('2021 Opiekun'!A:A,A637)=1,"OK","brak w bazie")</f>
        <v>OK</v>
      </c>
    </row>
    <row r="638" spans="1:5">
      <c r="A638" s="28" t="s">
        <v>239</v>
      </c>
      <c r="B638" s="28">
        <v>140.94</v>
      </c>
      <c r="C638" s="28">
        <v>90.18</v>
      </c>
      <c r="D638" s="28">
        <v>63.9846</v>
      </c>
      <c r="E638" s="28" t="str">
        <f>IF(COUNTIF('2021 Opiekun'!A:A,A638)=1,"OK","brak w bazie")</f>
        <v>OK</v>
      </c>
    </row>
    <row r="639" spans="1:5">
      <c r="A639" s="28" t="s">
        <v>18</v>
      </c>
      <c r="B639" s="28">
        <v>128.85</v>
      </c>
      <c r="C639" s="28">
        <v>84.900999999999996</v>
      </c>
      <c r="D639" s="28">
        <v>65.891300000000001</v>
      </c>
      <c r="E639" s="28" t="str">
        <f>IF(COUNTIF('2021 Opiekun'!A:A,A639)=1,"OK","brak w bazie")</f>
        <v>OK</v>
      </c>
    </row>
    <row r="640" spans="1:5">
      <c r="A640" s="28" t="s">
        <v>791</v>
      </c>
      <c r="B640" s="28">
        <v>180.29</v>
      </c>
      <c r="C640" s="28">
        <v>81.89</v>
      </c>
      <c r="D640" s="28">
        <v>45.421199999999999</v>
      </c>
      <c r="E640" s="28" t="str">
        <f>IF(COUNTIF('2021 Opiekun'!A:A,A640)=1,"OK","brak w bazie")</f>
        <v>OK</v>
      </c>
    </row>
    <row r="641" spans="1:5">
      <c r="A641" s="28" t="s">
        <v>32</v>
      </c>
      <c r="B641" s="28">
        <v>127</v>
      </c>
      <c r="C641" s="28">
        <v>81.736999999999995</v>
      </c>
      <c r="D641" s="28">
        <v>64.359800000000007</v>
      </c>
      <c r="E641" s="28" t="str">
        <f>IF(COUNTIF('2021 Opiekun'!A:A,A641)=1,"OK","brak w bazie")</f>
        <v>OK</v>
      </c>
    </row>
    <row r="642" spans="1:5">
      <c r="A642" s="28" t="s">
        <v>54</v>
      </c>
      <c r="B642" s="28">
        <v>153.47999999999999</v>
      </c>
      <c r="C642" s="28">
        <v>81.22</v>
      </c>
      <c r="D642" s="28">
        <v>52.918900000000001</v>
      </c>
      <c r="E642" s="28" t="str">
        <f>IF(COUNTIF('2021 Opiekun'!A:A,A642)=1,"OK","brak w bazie")</f>
        <v>OK</v>
      </c>
    </row>
    <row r="643" spans="1:5">
      <c r="A643" s="28" t="s">
        <v>705</v>
      </c>
      <c r="B643" s="28">
        <v>175.63</v>
      </c>
      <c r="C643" s="28">
        <v>79.540000000000006</v>
      </c>
      <c r="D643" s="28">
        <v>45.2883</v>
      </c>
      <c r="E643" s="28" t="str">
        <f>IF(COUNTIF('2021 Opiekun'!A:A,A643)=1,"OK","brak w bazie")</f>
        <v>OK</v>
      </c>
    </row>
    <row r="644" spans="1:5">
      <c r="A644" s="28" t="s">
        <v>15</v>
      </c>
      <c r="B644" s="28">
        <v>124.31</v>
      </c>
      <c r="C644" s="28">
        <v>77.578000000000003</v>
      </c>
      <c r="D644" s="28">
        <v>62.406799999999997</v>
      </c>
      <c r="E644" s="28" t="str">
        <f>IF(COUNTIF('2021 Opiekun'!A:A,A644)=1,"OK","brak w bazie")</f>
        <v>OK</v>
      </c>
    </row>
    <row r="645" spans="1:5">
      <c r="A645" s="28" t="s">
        <v>808</v>
      </c>
      <c r="B645" s="28">
        <v>101.5</v>
      </c>
      <c r="C645" s="28">
        <v>75.197000000000003</v>
      </c>
      <c r="D645" s="28">
        <v>74.085700000000003</v>
      </c>
      <c r="E645" s="28" t="str">
        <f>IF(COUNTIF('2021 Opiekun'!A:A,A645)=1,"OK","brak w bazie")</f>
        <v>OK</v>
      </c>
    </row>
    <row r="646" spans="1:5">
      <c r="A646" s="28" t="s">
        <v>651</v>
      </c>
      <c r="B646" s="28">
        <v>151.65</v>
      </c>
      <c r="C646" s="28">
        <v>71.349999999999994</v>
      </c>
      <c r="D646" s="28">
        <v>47.049100000000003</v>
      </c>
      <c r="E646" s="28" t="str">
        <f>IF(COUNTIF('2021 Opiekun'!A:A,A646)=1,"OK","brak w bazie")</f>
        <v>OK</v>
      </c>
    </row>
    <row r="647" spans="1:5">
      <c r="A647" s="28" t="s">
        <v>232</v>
      </c>
      <c r="B647" s="28">
        <v>184.8</v>
      </c>
      <c r="C647" s="28">
        <v>70.319999999999993</v>
      </c>
      <c r="D647" s="28">
        <v>38.051900000000003</v>
      </c>
      <c r="E647" s="28" t="str">
        <f>IF(COUNTIF('2021 Opiekun'!A:A,A647)=1,"OK","brak w bazie")</f>
        <v>OK</v>
      </c>
    </row>
    <row r="648" spans="1:5">
      <c r="A648" s="28" t="s">
        <v>105</v>
      </c>
      <c r="B648" s="28">
        <v>119.59</v>
      </c>
      <c r="C648" s="28">
        <v>68.459999999999994</v>
      </c>
      <c r="D648" s="28">
        <v>57.2455</v>
      </c>
      <c r="E648" s="28" t="str">
        <f>IF(COUNTIF('2021 Opiekun'!A:A,A648)=1,"OK","brak w bazie")</f>
        <v>OK</v>
      </c>
    </row>
    <row r="649" spans="1:5">
      <c r="A649" s="28" t="s">
        <v>646</v>
      </c>
      <c r="B649" s="28">
        <v>120</v>
      </c>
      <c r="C649" s="28">
        <v>66.44</v>
      </c>
      <c r="D649" s="28">
        <v>55.366599999999998</v>
      </c>
      <c r="E649" s="28" t="str">
        <f>IF(COUNTIF('2021 Opiekun'!A:A,A649)=1,"OK","brak w bazie")</f>
        <v>OK</v>
      </c>
    </row>
    <row r="650" spans="1:5">
      <c r="A650" s="28" t="s">
        <v>188</v>
      </c>
      <c r="B650" s="28">
        <v>110</v>
      </c>
      <c r="C650" s="28">
        <v>61.3</v>
      </c>
      <c r="D650" s="28">
        <v>55.727200000000003</v>
      </c>
      <c r="E650" s="28" t="str">
        <f>IF(COUNTIF('2021 Opiekun'!A:A,A650)=1,"OK","brak w bazie")</f>
        <v>OK</v>
      </c>
    </row>
    <row r="651" spans="1:5">
      <c r="A651" s="28" t="s">
        <v>643</v>
      </c>
      <c r="B651" s="28">
        <v>154.4</v>
      </c>
      <c r="C651" s="28">
        <v>60.594999999999999</v>
      </c>
      <c r="D651" s="28">
        <v>39.245399999999997</v>
      </c>
      <c r="E651" s="28" t="str">
        <f>IF(COUNTIF('2021 Opiekun'!A:A,A651)=1,"OK","brak w bazie")</f>
        <v>OK</v>
      </c>
    </row>
    <row r="652" spans="1:5">
      <c r="A652" s="28" t="s">
        <v>433</v>
      </c>
      <c r="B652" s="28">
        <v>118.76</v>
      </c>
      <c r="C652" s="28">
        <v>60.3</v>
      </c>
      <c r="D652" s="28">
        <v>50.7746</v>
      </c>
      <c r="E652" s="28" t="str">
        <f>IF(COUNTIF('2021 Opiekun'!A:A,A652)=1,"OK","brak w bazie")</f>
        <v>OK</v>
      </c>
    </row>
    <row r="653" spans="1:5">
      <c r="A653" s="28" t="s">
        <v>648</v>
      </c>
      <c r="B653" s="28">
        <v>75</v>
      </c>
      <c r="C653" s="28">
        <v>59.25</v>
      </c>
      <c r="D653" s="28">
        <v>79</v>
      </c>
      <c r="E653" s="28" t="str">
        <f>IF(COUNTIF('2021 Opiekun'!A:A,A653)=1,"OK","brak w bazie")</f>
        <v>OK</v>
      </c>
    </row>
    <row r="654" spans="1:5">
      <c r="A654" s="28" t="s">
        <v>154</v>
      </c>
      <c r="B654" s="28">
        <v>113.04</v>
      </c>
      <c r="C654" s="28">
        <v>58.66</v>
      </c>
      <c r="D654" s="28">
        <v>51.893099999999997</v>
      </c>
      <c r="E654" s="28" t="str">
        <f>IF(COUNTIF('2021 Opiekun'!A:A,A654)=1,"OK","brak w bazie")</f>
        <v>OK</v>
      </c>
    </row>
    <row r="655" spans="1:5">
      <c r="A655" s="28" t="s">
        <v>227</v>
      </c>
      <c r="B655" s="28">
        <v>129.03</v>
      </c>
      <c r="C655" s="28">
        <v>57.02</v>
      </c>
      <c r="D655" s="28">
        <v>44.191200000000002</v>
      </c>
      <c r="E655" s="28" t="str">
        <f>IF(COUNTIF('2021 Opiekun'!A:A,A655)=1,"OK","brak w bazie")</f>
        <v>OK</v>
      </c>
    </row>
    <row r="656" spans="1:5">
      <c r="A656" s="28" t="s">
        <v>657</v>
      </c>
      <c r="B656" s="28">
        <v>120.66</v>
      </c>
      <c r="C656" s="28">
        <v>56.9</v>
      </c>
      <c r="D656" s="28">
        <v>47.157299999999999</v>
      </c>
      <c r="E656" s="28" t="str">
        <f>IF(COUNTIF('2021 Opiekun'!A:A,A656)=1,"OK","brak w bazie")</f>
        <v>OK</v>
      </c>
    </row>
    <row r="657" spans="1:5">
      <c r="A657" s="28" t="s">
        <v>43</v>
      </c>
      <c r="B657" s="28">
        <v>100.23</v>
      </c>
      <c r="C657" s="28">
        <v>52.784999999999997</v>
      </c>
      <c r="D657" s="28">
        <v>52.663800000000002</v>
      </c>
      <c r="E657" s="28" t="str">
        <f>IF(COUNTIF('2021 Opiekun'!A:A,A657)=1,"OK","brak w bazie")</f>
        <v>OK</v>
      </c>
    </row>
    <row r="658" spans="1:5">
      <c r="A658" s="28" t="s">
        <v>230</v>
      </c>
      <c r="B658" s="28">
        <v>301.62</v>
      </c>
      <c r="C658" s="28">
        <v>50.22</v>
      </c>
      <c r="D658" s="28">
        <v>16.649999999999999</v>
      </c>
      <c r="E658" s="28" t="str">
        <f>IF(COUNTIF('2021 Opiekun'!A:A,A658)=1,"OK","brak w bazie")</f>
        <v>OK</v>
      </c>
    </row>
    <row r="659" spans="1:5">
      <c r="A659" s="28" t="s">
        <v>783</v>
      </c>
      <c r="B659" s="28">
        <v>100</v>
      </c>
      <c r="C659" s="28">
        <v>46.81</v>
      </c>
      <c r="D659" s="28">
        <v>46.81</v>
      </c>
      <c r="E659" s="28" t="str">
        <f>IF(COUNTIF('2021 Opiekun'!A:A,A659)=1,"OK","brak w bazie")</f>
        <v>OK</v>
      </c>
    </row>
    <row r="660" spans="1:5">
      <c r="A660" s="28" t="s">
        <v>185</v>
      </c>
      <c r="B660" s="28">
        <v>175</v>
      </c>
      <c r="C660" s="28">
        <v>45</v>
      </c>
      <c r="D660" s="28">
        <v>25.714200000000002</v>
      </c>
      <c r="E660" s="28" t="str">
        <f>IF(COUNTIF('2021 Opiekun'!A:A,A660)=1,"OK","brak w bazie")</f>
        <v>OK</v>
      </c>
    </row>
    <row r="661" spans="1:5">
      <c r="A661" s="28" t="s">
        <v>809</v>
      </c>
      <c r="B661" s="28">
        <v>280</v>
      </c>
      <c r="C661" s="28">
        <v>40</v>
      </c>
      <c r="D661" s="28">
        <v>14.2857</v>
      </c>
      <c r="E661" s="28" t="str">
        <f>IF(COUNTIF('2021 Opiekun'!A:A,A661)=1,"OK","brak w bazie")</f>
        <v>OK</v>
      </c>
    </row>
    <row r="662" spans="1:5">
      <c r="A662" s="28" t="s">
        <v>4</v>
      </c>
      <c r="B662" s="28">
        <v>63.13</v>
      </c>
      <c r="C662" s="28">
        <v>38.894500000000001</v>
      </c>
      <c r="D662" s="28">
        <v>61.610100000000003</v>
      </c>
      <c r="E662" s="28" t="str">
        <f>IF(COUNTIF('2021 Opiekun'!A:A,A662)=1,"OK","brak w bazie")</f>
        <v>OK</v>
      </c>
    </row>
    <row r="663" spans="1:5">
      <c r="A663" s="28" t="s">
        <v>436</v>
      </c>
      <c r="B663" s="28">
        <v>84</v>
      </c>
      <c r="C663" s="28">
        <v>36.96</v>
      </c>
      <c r="D663" s="28">
        <v>44</v>
      </c>
      <c r="E663" s="28" t="str">
        <f>IF(COUNTIF('2021 Opiekun'!A:A,A663)=1,"OK","brak w bazie")</f>
        <v>OK</v>
      </c>
    </row>
    <row r="664" spans="1:5">
      <c r="A664" s="28" t="s">
        <v>698</v>
      </c>
      <c r="B664" s="28">
        <v>54.9</v>
      </c>
      <c r="C664" s="28">
        <v>35.24</v>
      </c>
      <c r="D664" s="28">
        <v>64.189400000000006</v>
      </c>
      <c r="E664" s="28" t="str">
        <f>IF(COUNTIF('2021 Opiekun'!A:A,A664)=1,"OK","brak w bazie")</f>
        <v>OK</v>
      </c>
    </row>
    <row r="665" spans="1:5">
      <c r="A665" s="28" t="s">
        <v>529</v>
      </c>
      <c r="B665" s="28">
        <v>73.150000000000006</v>
      </c>
      <c r="C665" s="28">
        <v>33.89</v>
      </c>
      <c r="D665" s="28">
        <v>46.3294</v>
      </c>
      <c r="E665" s="28" t="str">
        <f>IF(COUNTIF('2021 Opiekun'!A:A,A665)=1,"OK","brak w bazie")</f>
        <v>OK</v>
      </c>
    </row>
    <row r="666" spans="1:5">
      <c r="A666" s="28" t="s">
        <v>810</v>
      </c>
      <c r="B666" s="29">
        <v>272.23</v>
      </c>
      <c r="C666" s="29">
        <v>33.817999999999998</v>
      </c>
      <c r="D666" s="29">
        <v>12.422499999999999</v>
      </c>
      <c r="E666" s="28" t="str">
        <f>IF(COUNTIF('2021 Opiekun'!A:A,A666)=1,"OK","brak w bazie")</f>
        <v>OK</v>
      </c>
    </row>
    <row r="667" spans="1:5">
      <c r="A667" s="28" t="s">
        <v>694</v>
      </c>
      <c r="B667" s="28">
        <v>71.64</v>
      </c>
      <c r="C667" s="28">
        <v>33.299999999999997</v>
      </c>
      <c r="D667" s="28">
        <v>46.482399999999998</v>
      </c>
      <c r="E667" s="28" t="str">
        <f>IF(COUNTIF('2021 Opiekun'!A:A,A667)=1,"OK","brak w bazie")</f>
        <v>OK</v>
      </c>
    </row>
    <row r="668" spans="1:5">
      <c r="A668" s="28" t="s">
        <v>125</v>
      </c>
      <c r="B668" s="28">
        <v>35.4</v>
      </c>
      <c r="C668" s="28">
        <v>31.285</v>
      </c>
      <c r="D668" s="28">
        <v>88.375699999999995</v>
      </c>
      <c r="E668" s="28" t="str">
        <f>IF(COUNTIF('2021 Opiekun'!A:A,A668)=1,"OK","brak w bazie")</f>
        <v>OK</v>
      </c>
    </row>
    <row r="669" spans="1:5">
      <c r="A669" s="28" t="s">
        <v>637</v>
      </c>
      <c r="B669" s="28">
        <v>70.22</v>
      </c>
      <c r="C669" s="28">
        <v>31.06</v>
      </c>
      <c r="D669" s="28">
        <v>44.232399999999998</v>
      </c>
      <c r="E669" s="28" t="str">
        <f>IF(COUNTIF('2021 Opiekun'!A:A,A669)=1,"OK","brak w bazie")</f>
        <v>OK</v>
      </c>
    </row>
    <row r="670" spans="1:5">
      <c r="A670" s="28" t="s">
        <v>677</v>
      </c>
      <c r="B670" s="28">
        <v>52.95</v>
      </c>
      <c r="C670" s="28">
        <v>26.61</v>
      </c>
      <c r="D670" s="28">
        <v>50.254899999999999</v>
      </c>
      <c r="E670" s="28" t="str">
        <f>IF(COUNTIF('2021 Opiekun'!A:A,A670)=1,"OK","brak w bazie")</f>
        <v>OK</v>
      </c>
    </row>
    <row r="671" spans="1:5">
      <c r="A671" s="28" t="s">
        <v>811</v>
      </c>
      <c r="B671" s="28">
        <v>170</v>
      </c>
      <c r="C671" s="28">
        <v>20</v>
      </c>
      <c r="D671" s="28">
        <v>11.764699999999999</v>
      </c>
      <c r="E671" s="28" t="str">
        <f>IF(COUNTIF('2021 Opiekun'!A:A,A671)=1,"OK","brak w bazie")</f>
        <v>OK</v>
      </c>
    </row>
    <row r="672" spans="1:5">
      <c r="A672" s="28" t="s">
        <v>112</v>
      </c>
      <c r="B672" s="28">
        <v>30</v>
      </c>
      <c r="C672" s="28">
        <v>16.760000000000002</v>
      </c>
      <c r="D672" s="28">
        <v>55.866599999999998</v>
      </c>
      <c r="E672" s="28" t="str">
        <f>IF(COUNTIF('2021 Opiekun'!A:A,A672)=1,"OK","brak w bazie")</f>
        <v>OK</v>
      </c>
    </row>
    <row r="673" spans="1:5">
      <c r="A673" s="28" t="s">
        <v>812</v>
      </c>
      <c r="B673" s="28">
        <v>65</v>
      </c>
      <c r="C673" s="28">
        <v>10.75</v>
      </c>
      <c r="D673" s="28">
        <v>16.538399999999999</v>
      </c>
      <c r="E673" s="28" t="str">
        <f>IF(COUNTIF('2021 Opiekun'!A:A,A673)=1,"OK","brak w bazie")</f>
        <v>OK</v>
      </c>
    </row>
    <row r="674" spans="1:5">
      <c r="A674" s="28" t="s">
        <v>813</v>
      </c>
      <c r="B674" s="28">
        <v>9.43</v>
      </c>
      <c r="C674" s="28">
        <v>5.53</v>
      </c>
      <c r="D674" s="28">
        <v>58.642600000000002</v>
      </c>
      <c r="E674" s="28" t="str">
        <f>IF(COUNTIF('2021 Opiekun'!A:A,A674)=1,"OK","brak w bazie")</f>
        <v>OK</v>
      </c>
    </row>
    <row r="675" spans="1:5">
      <c r="A675" s="28" t="s">
        <v>419</v>
      </c>
      <c r="B675" s="29">
        <v>28711.69</v>
      </c>
      <c r="C675" s="29">
        <v>-3184.75</v>
      </c>
      <c r="D675" s="29">
        <v>-11.0921</v>
      </c>
      <c r="E675" s="28" t="str">
        <f>IF(COUNTIF('2021 Opiekun'!A:A,A675)=1,"OK","brak w bazie")</f>
        <v>OK</v>
      </c>
    </row>
    <row r="676" spans="1:5">
      <c r="A676" s="28" t="s">
        <v>794</v>
      </c>
      <c r="B676" s="28">
        <v>70407.039999999994</v>
      </c>
      <c r="C676" s="28">
        <v>-11220.71</v>
      </c>
      <c r="D676" s="28">
        <v>-15.9369</v>
      </c>
      <c r="E676" s="28" t="str">
        <f>IF(COUNTIF('2021 Opiekun'!A:A,A676)=1,"OK","brak w bazie")</f>
        <v>OK</v>
      </c>
    </row>
    <row r="677" spans="1:5">
      <c r="A677" s="28"/>
      <c r="B677" s="29"/>
      <c r="C677" s="29"/>
      <c r="D677" s="29"/>
      <c r="E677" s="28"/>
    </row>
    <row r="678" spans="1:5">
      <c r="A678" s="28"/>
      <c r="B678" s="29"/>
      <c r="C678" s="29"/>
      <c r="D678" s="29"/>
      <c r="E678" s="28"/>
    </row>
    <row r="679" spans="1:5">
      <c r="A679" s="28"/>
      <c r="B679" s="28"/>
      <c r="C679" s="28"/>
      <c r="D679" s="28"/>
      <c r="E679" s="28"/>
    </row>
    <row r="680" spans="1:5">
      <c r="A680" s="28"/>
      <c r="B680" s="28"/>
      <c r="C680" s="28"/>
      <c r="D680" s="28"/>
      <c r="E680" s="28"/>
    </row>
    <row r="681" spans="1:5">
      <c r="A681" s="28"/>
      <c r="B681" s="28"/>
      <c r="C681" s="28"/>
      <c r="D681" s="28"/>
      <c r="E681" s="28"/>
    </row>
    <row r="682" spans="1:5">
      <c r="A682" s="28"/>
      <c r="B682" s="28"/>
      <c r="C682" s="28"/>
      <c r="D682" s="28"/>
      <c r="E682" s="28"/>
    </row>
    <row r="683" spans="1:5">
      <c r="A683" s="28"/>
      <c r="B683" s="28"/>
      <c r="C683" s="28"/>
      <c r="D683" s="28"/>
      <c r="E683" s="28"/>
    </row>
    <row r="684" spans="1:5">
      <c r="A684" s="28"/>
      <c r="B684" s="29"/>
      <c r="C684" s="29"/>
      <c r="D684" s="29"/>
      <c r="E684" s="28"/>
    </row>
    <row r="685" spans="1:5">
      <c r="A685" s="28"/>
      <c r="B685" s="28"/>
      <c r="C685" s="28"/>
      <c r="D685" s="28"/>
      <c r="E685" s="28"/>
    </row>
    <row r="686" spans="1:5">
      <c r="A686" s="28"/>
      <c r="B686" s="28"/>
      <c r="C686" s="28"/>
      <c r="D686" s="28"/>
      <c r="E686" s="28"/>
    </row>
    <row r="687" spans="1:5">
      <c r="A687" s="28"/>
      <c r="B687" s="28"/>
      <c r="C687" s="28"/>
      <c r="D687" s="28"/>
      <c r="E687" s="28"/>
    </row>
    <row r="688" spans="1:5">
      <c r="A688" s="28"/>
      <c r="B688" s="28"/>
      <c r="C688" s="28"/>
      <c r="D688" s="28"/>
      <c r="E688" s="28"/>
    </row>
    <row r="689" spans="1:5">
      <c r="A689" s="28"/>
      <c r="B689" s="28"/>
      <c r="C689" s="28"/>
      <c r="D689" s="28"/>
      <c r="E689" s="28"/>
    </row>
    <row r="690" spans="1:5">
      <c r="A690" s="28"/>
      <c r="B690" s="28"/>
      <c r="C690" s="28"/>
      <c r="D690" s="28"/>
      <c r="E690" s="28"/>
    </row>
    <row r="691" spans="1:5">
      <c r="A691" s="28"/>
      <c r="B691" s="28"/>
      <c r="C691" s="28"/>
      <c r="D691" s="28"/>
      <c r="E691" s="28"/>
    </row>
    <row r="692" spans="1:5">
      <c r="A692" s="28"/>
      <c r="B692" s="28"/>
      <c r="C692" s="28"/>
      <c r="D692" s="28"/>
      <c r="E692" s="28"/>
    </row>
    <row r="693" spans="1:5">
      <c r="A693" s="28"/>
      <c r="B693" s="28"/>
      <c r="C693" s="28"/>
      <c r="D693" s="28"/>
      <c r="E693" s="28"/>
    </row>
    <row r="694" spans="1:5">
      <c r="A694" s="28"/>
      <c r="B694" s="28"/>
      <c r="C694" s="28"/>
      <c r="D694" s="28"/>
      <c r="E694" s="28"/>
    </row>
    <row r="695" spans="1:5">
      <c r="A695" s="28"/>
      <c r="B695" s="28"/>
      <c r="C695" s="28"/>
      <c r="D695" s="28"/>
      <c r="E695" s="28"/>
    </row>
    <row r="696" spans="1:5">
      <c r="A696" s="28"/>
      <c r="B696" s="28"/>
      <c r="C696" s="28"/>
      <c r="D696" s="28"/>
      <c r="E696" s="28"/>
    </row>
    <row r="697" spans="1:5">
      <c r="A697" s="28"/>
      <c r="B697" s="28"/>
      <c r="C697" s="28"/>
      <c r="D697" s="28"/>
      <c r="E697" s="28"/>
    </row>
    <row r="698" spans="1:5">
      <c r="A698" s="28"/>
      <c r="B698" s="28"/>
      <c r="C698" s="28"/>
      <c r="D698" s="28"/>
      <c r="E698" s="28"/>
    </row>
    <row r="699" spans="1:5">
      <c r="A699" s="28"/>
      <c r="B699" s="29"/>
      <c r="C699" s="29"/>
      <c r="D699" s="29"/>
      <c r="E699" s="28"/>
    </row>
    <row r="700" spans="1:5">
      <c r="A700" s="28"/>
      <c r="B700" s="28"/>
      <c r="C700" s="28"/>
      <c r="D700" s="28"/>
      <c r="E700" s="28"/>
    </row>
    <row r="701" spans="1:5">
      <c r="A701" s="28"/>
      <c r="B701" s="28"/>
      <c r="C701" s="28"/>
      <c r="D701" s="28"/>
      <c r="E701" s="28"/>
    </row>
    <row r="702" spans="1:5">
      <c r="A702" s="28"/>
      <c r="B702" s="28"/>
      <c r="C702" s="28"/>
      <c r="D702" s="28"/>
      <c r="E702" s="28"/>
    </row>
    <row r="703" spans="1:5">
      <c r="A703" s="28"/>
      <c r="B703" s="28"/>
      <c r="C703" s="28"/>
      <c r="D703" s="28"/>
      <c r="E703" s="28"/>
    </row>
    <row r="704" spans="1:5">
      <c r="A704" s="28"/>
      <c r="B704" s="28"/>
      <c r="C704" s="28"/>
      <c r="D704" s="28"/>
      <c r="E704" s="28"/>
    </row>
    <row r="705" spans="1:5">
      <c r="A705" s="28"/>
      <c r="B705" s="28"/>
      <c r="C705" s="28"/>
      <c r="D705" s="28"/>
      <c r="E705" s="28"/>
    </row>
    <row r="706" spans="1:5">
      <c r="A706" s="28"/>
      <c r="B706" s="28"/>
      <c r="C706" s="28"/>
      <c r="D706" s="28"/>
      <c r="E706" s="28"/>
    </row>
    <row r="707" spans="1:5">
      <c r="A707" s="28"/>
      <c r="B707" s="28"/>
      <c r="C707" s="28"/>
      <c r="D707" s="28"/>
      <c r="E707" s="28"/>
    </row>
    <row r="708" spans="1:5">
      <c r="A708" s="28"/>
      <c r="B708" s="28"/>
      <c r="C708" s="28"/>
      <c r="D708" s="28"/>
      <c r="E708" s="28"/>
    </row>
    <row r="709" spans="1:5">
      <c r="A709" s="28"/>
      <c r="B709" s="28"/>
      <c r="C709" s="28"/>
      <c r="D709" s="28"/>
      <c r="E709" s="28"/>
    </row>
    <row r="710" spans="1:5">
      <c r="A710" s="28"/>
      <c r="B710" s="28"/>
      <c r="C710" s="28"/>
      <c r="D710" s="28"/>
      <c r="E710" s="28"/>
    </row>
    <row r="711" spans="1:5">
      <c r="A711" s="28"/>
      <c r="B711" s="28"/>
      <c r="C711" s="28"/>
      <c r="D711" s="28"/>
      <c r="E711" s="28"/>
    </row>
    <row r="712" spans="1:5">
      <c r="A712" s="28"/>
      <c r="B712" s="28"/>
      <c r="C712" s="28"/>
      <c r="D712" s="28"/>
      <c r="E712" s="28"/>
    </row>
    <row r="713" spans="1:5">
      <c r="A713" s="28"/>
      <c r="B713" s="28"/>
      <c r="C713" s="28"/>
      <c r="D713" s="28"/>
      <c r="E713" s="28"/>
    </row>
    <row r="714" spans="1:5">
      <c r="A714" s="28"/>
      <c r="B714" s="28"/>
      <c r="C714" s="28"/>
      <c r="D714" s="28"/>
      <c r="E714" s="28"/>
    </row>
    <row r="715" spans="1:5">
      <c r="A715" s="28"/>
      <c r="B715" s="28"/>
      <c r="C715" s="28"/>
      <c r="D715" s="28"/>
      <c r="E715" s="28"/>
    </row>
    <row r="716" spans="1:5">
      <c r="A716" s="28"/>
      <c r="B716" s="28"/>
      <c r="C716" s="28"/>
      <c r="D716" s="28"/>
      <c r="E716" s="28"/>
    </row>
    <row r="717" spans="1:5">
      <c r="A717" s="28"/>
      <c r="B717" s="28"/>
      <c r="C717" s="28"/>
      <c r="D717" s="28"/>
      <c r="E717" s="28"/>
    </row>
    <row r="718" spans="1:5">
      <c r="A718" s="28"/>
      <c r="B718" s="28"/>
      <c r="C718" s="28"/>
      <c r="D718" s="28"/>
      <c r="E718" s="28"/>
    </row>
    <row r="719" spans="1:5">
      <c r="A719" s="28"/>
      <c r="B719" s="28"/>
      <c r="C719" s="28"/>
      <c r="D719" s="28"/>
      <c r="E719" s="28"/>
    </row>
    <row r="720" spans="1:5">
      <c r="A720" s="28"/>
      <c r="B720" s="28"/>
      <c r="C720" s="28"/>
      <c r="D720" s="28"/>
      <c r="E720" s="28"/>
    </row>
    <row r="721" spans="1:5">
      <c r="A721" s="28"/>
      <c r="B721" s="28"/>
      <c r="C721" s="28"/>
      <c r="D721" s="28"/>
      <c r="E721" s="28"/>
    </row>
    <row r="722" spans="1:5">
      <c r="A722" s="28"/>
      <c r="B722" s="28"/>
      <c r="C722" s="28"/>
      <c r="D722" s="28"/>
      <c r="E722" s="28"/>
    </row>
    <row r="723" spans="1:5">
      <c r="A723" s="28"/>
      <c r="B723" s="28"/>
      <c r="C723" s="28"/>
      <c r="D723" s="28"/>
      <c r="E723" s="28"/>
    </row>
    <row r="724" spans="1:5">
      <c r="A724" s="28"/>
      <c r="B724" s="28"/>
      <c r="C724" s="28"/>
      <c r="D724" s="28"/>
      <c r="E724" s="28"/>
    </row>
    <row r="725" spans="1:5">
      <c r="A725" s="28"/>
      <c r="B725" s="28"/>
      <c r="C725" s="28"/>
      <c r="D725" s="28"/>
      <c r="E725" s="28"/>
    </row>
    <row r="726" spans="1:5">
      <c r="A726" s="28"/>
      <c r="B726" s="28"/>
      <c r="C726" s="28"/>
      <c r="D726" s="28"/>
      <c r="E726" s="28"/>
    </row>
    <row r="727" spans="1:5">
      <c r="A727" s="28"/>
      <c r="B727" s="28"/>
      <c r="C727" s="28"/>
      <c r="D727" s="28"/>
      <c r="E727" s="28"/>
    </row>
    <row r="728" spans="1:5">
      <c r="A728" s="28"/>
      <c r="B728" s="28"/>
      <c r="C728" s="28"/>
      <c r="D728" s="28"/>
      <c r="E728" s="28"/>
    </row>
    <row r="729" spans="1:5">
      <c r="A729" s="28"/>
      <c r="B729" s="28"/>
      <c r="C729" s="28"/>
      <c r="D729" s="28"/>
      <c r="E729" s="28"/>
    </row>
    <row r="730" spans="1:5">
      <c r="A730" s="28"/>
      <c r="B730" s="28"/>
      <c r="C730" s="28"/>
      <c r="D730" s="28"/>
      <c r="E730" s="28"/>
    </row>
    <row r="731" spans="1:5">
      <c r="A731" s="28"/>
      <c r="B731" s="28"/>
      <c r="C731" s="28"/>
      <c r="D731" s="28"/>
      <c r="E731" s="28"/>
    </row>
    <row r="732" spans="1:5">
      <c r="A732" s="28"/>
      <c r="B732" s="28"/>
      <c r="C732" s="28"/>
      <c r="D732" s="28"/>
      <c r="E732" s="28"/>
    </row>
    <row r="733" spans="1:5">
      <c r="A733" s="28"/>
      <c r="B733" s="28"/>
      <c r="C733" s="28"/>
      <c r="D733" s="28"/>
      <c r="E733" s="28"/>
    </row>
    <row r="734" spans="1:5">
      <c r="A734" s="28"/>
      <c r="B734" s="28"/>
      <c r="C734" s="28"/>
      <c r="D734" s="28"/>
      <c r="E734" s="28"/>
    </row>
    <row r="735" spans="1:5">
      <c r="A735" s="28"/>
      <c r="B735" s="28"/>
      <c r="C735" s="28"/>
      <c r="D735" s="28"/>
      <c r="E735" s="28"/>
    </row>
    <row r="736" spans="1:5">
      <c r="A736" s="28"/>
      <c r="B736" s="28"/>
      <c r="C736" s="28"/>
      <c r="D736" s="28"/>
      <c r="E736" s="28"/>
    </row>
    <row r="737" spans="1:5">
      <c r="A737" s="28"/>
      <c r="B737" s="28"/>
      <c r="C737" s="28"/>
      <c r="D737" s="28"/>
      <c r="E737" s="28"/>
    </row>
    <row r="738" spans="1:5">
      <c r="A738" s="28"/>
      <c r="B738" s="28"/>
      <c r="C738" s="28"/>
      <c r="D738" s="28"/>
      <c r="E738" s="28"/>
    </row>
    <row r="739" spans="1:5">
      <c r="A739" s="28"/>
      <c r="B739" s="28"/>
      <c r="C739" s="28"/>
      <c r="D739" s="28"/>
      <c r="E739" s="28"/>
    </row>
    <row r="740" spans="1:5">
      <c r="A740" s="28"/>
      <c r="B740" s="28"/>
      <c r="C740" s="28"/>
      <c r="D740" s="28"/>
      <c r="E740" s="28"/>
    </row>
    <row r="741" spans="1:5">
      <c r="A741" s="28"/>
      <c r="B741" s="28"/>
      <c r="C741" s="28"/>
      <c r="D741" s="28"/>
      <c r="E741" s="28"/>
    </row>
    <row r="742" spans="1:5">
      <c r="A742" s="28"/>
      <c r="B742" s="28"/>
      <c r="C742" s="28"/>
      <c r="D742" s="28"/>
      <c r="E742" s="28"/>
    </row>
    <row r="743" spans="1:5">
      <c r="A743" s="28"/>
      <c r="B743" s="28"/>
      <c r="C743" s="28"/>
      <c r="D743" s="28"/>
      <c r="E743" s="28"/>
    </row>
    <row r="744" spans="1:5">
      <c r="A744" s="28"/>
      <c r="B744" s="28"/>
      <c r="C744" s="28"/>
      <c r="D744" s="28"/>
      <c r="E744" s="28"/>
    </row>
    <row r="745" spans="1:5">
      <c r="A745" s="28"/>
      <c r="B745" s="28"/>
      <c r="C745" s="28"/>
      <c r="D745" s="28"/>
      <c r="E745" s="28"/>
    </row>
    <row r="746" spans="1:5">
      <c r="A746" s="28"/>
      <c r="B746" s="28"/>
      <c r="C746" s="28"/>
      <c r="D746" s="28"/>
      <c r="E746" s="28"/>
    </row>
    <row r="747" spans="1:5">
      <c r="A747" s="28"/>
      <c r="B747" s="28"/>
      <c r="C747" s="28"/>
      <c r="D747" s="28"/>
      <c r="E747" s="28"/>
    </row>
    <row r="748" spans="1:5">
      <c r="A748" s="28"/>
      <c r="B748" s="28"/>
      <c r="C748" s="28"/>
      <c r="D748" s="28"/>
      <c r="E748" s="28"/>
    </row>
    <row r="749" spans="1:5">
      <c r="A749" s="28"/>
      <c r="B749" s="28"/>
      <c r="C749" s="28"/>
      <c r="D749" s="28"/>
      <c r="E749" s="28"/>
    </row>
    <row r="750" spans="1:5">
      <c r="A750" s="28"/>
      <c r="B750" s="28"/>
      <c r="C750" s="28"/>
      <c r="D750" s="28"/>
      <c r="E750" s="28"/>
    </row>
    <row r="751" spans="1:5">
      <c r="A751" s="28"/>
      <c r="B751" s="28"/>
      <c r="C751" s="28"/>
      <c r="D751" s="28"/>
      <c r="E751" s="28"/>
    </row>
    <row r="752" spans="1:5">
      <c r="A752" s="28"/>
      <c r="B752" s="28"/>
      <c r="C752" s="28"/>
      <c r="D752" s="28"/>
      <c r="E752" s="28"/>
    </row>
    <row r="753" spans="1:5">
      <c r="A753" s="28"/>
      <c r="B753" s="28"/>
      <c r="C753" s="28"/>
      <c r="D753" s="28"/>
      <c r="E753" s="28"/>
    </row>
    <row r="754" spans="1:5">
      <c r="A754" s="28"/>
      <c r="B754" s="28"/>
      <c r="C754" s="28"/>
      <c r="D754" s="28"/>
      <c r="E754" s="28"/>
    </row>
    <row r="755" spans="1:5">
      <c r="A755" s="28"/>
      <c r="B755" s="28"/>
      <c r="C755" s="28"/>
      <c r="D755" s="28"/>
      <c r="E755" s="28"/>
    </row>
    <row r="756" spans="1:5">
      <c r="A756" s="28"/>
      <c r="B756" s="28"/>
      <c r="C756" s="28"/>
      <c r="D756" s="28"/>
      <c r="E756" s="28"/>
    </row>
    <row r="757" spans="1:5">
      <c r="A757" s="28"/>
      <c r="B757" s="28"/>
      <c r="C757" s="28"/>
      <c r="D757" s="28"/>
      <c r="E757" s="28"/>
    </row>
    <row r="758" spans="1:5">
      <c r="A758" s="28"/>
      <c r="B758" s="28"/>
      <c r="C758" s="28"/>
      <c r="D758" s="28"/>
      <c r="E758" s="28"/>
    </row>
    <row r="759" spans="1:5">
      <c r="A759" s="28"/>
      <c r="B759" s="28"/>
      <c r="C759" s="28"/>
      <c r="D759" s="28"/>
      <c r="E759" s="28"/>
    </row>
    <row r="760" spans="1:5">
      <c r="A760" s="28"/>
      <c r="B760" s="28"/>
      <c r="C760" s="28"/>
      <c r="D760" s="28"/>
      <c r="E760" s="28"/>
    </row>
    <row r="761" spans="1:5">
      <c r="A761" s="28"/>
      <c r="B761" s="28"/>
      <c r="C761" s="28"/>
      <c r="D761" s="28"/>
      <c r="E761" s="28"/>
    </row>
    <row r="762" spans="1:5">
      <c r="A762" s="28"/>
      <c r="B762" s="28"/>
      <c r="C762" s="28"/>
      <c r="D762" s="28"/>
      <c r="E762" s="28"/>
    </row>
    <row r="763" spans="1:5">
      <c r="A763" s="28"/>
      <c r="B763" s="28"/>
      <c r="C763" s="28"/>
      <c r="D763" s="28"/>
      <c r="E763" s="28"/>
    </row>
    <row r="764" spans="1:5">
      <c r="A764" s="28"/>
      <c r="B764" s="28"/>
      <c r="C764" s="28"/>
      <c r="D764" s="28"/>
      <c r="E764" s="28"/>
    </row>
    <row r="765" spans="1:5">
      <c r="A765" s="28"/>
      <c r="B765" s="28"/>
      <c r="C765" s="28"/>
      <c r="D765" s="28"/>
      <c r="E765" s="28"/>
    </row>
    <row r="766" spans="1:5">
      <c r="A766" s="28"/>
      <c r="B766" s="28"/>
      <c r="C766" s="28"/>
      <c r="D766" s="28"/>
      <c r="E766" s="28"/>
    </row>
    <row r="767" spans="1:5">
      <c r="A767" s="28"/>
      <c r="B767" s="28"/>
      <c r="C767" s="28"/>
      <c r="D767" s="28"/>
      <c r="E767" s="28"/>
    </row>
    <row r="768" spans="1:5">
      <c r="A768" s="28"/>
      <c r="B768" s="29"/>
      <c r="C768" s="29"/>
      <c r="D768" s="29"/>
      <c r="E768" s="28"/>
    </row>
    <row r="769" spans="1:5">
      <c r="A769" s="28"/>
      <c r="B769" s="28"/>
      <c r="C769" s="28"/>
      <c r="D769" s="28"/>
      <c r="E769" s="28"/>
    </row>
    <row r="770" spans="1:5">
      <c r="A770" s="28"/>
      <c r="B770" s="28"/>
      <c r="C770" s="28"/>
      <c r="D770" s="28"/>
      <c r="E770" s="28"/>
    </row>
    <row r="771" spans="1:5">
      <c r="A771" s="28"/>
      <c r="B771" s="28"/>
      <c r="C771" s="28"/>
      <c r="D771" s="28"/>
      <c r="E771" s="28"/>
    </row>
    <row r="772" spans="1:5">
      <c r="A772" s="28"/>
      <c r="B772" s="28"/>
      <c r="C772" s="28"/>
      <c r="D772" s="28"/>
      <c r="E772" s="28"/>
    </row>
    <row r="773" spans="1:5">
      <c r="A773" s="28"/>
      <c r="B773" s="28"/>
      <c r="C773" s="28"/>
      <c r="D773" s="28"/>
      <c r="E773" s="28"/>
    </row>
    <row r="774" spans="1:5">
      <c r="A774" s="28"/>
      <c r="B774" s="28"/>
      <c r="C774" s="28"/>
      <c r="D774" s="28"/>
      <c r="E774" s="28"/>
    </row>
    <row r="775" spans="1:5">
      <c r="A775" s="28"/>
      <c r="B775" s="28"/>
      <c r="C775" s="28"/>
      <c r="D775" s="28"/>
      <c r="E775" s="28"/>
    </row>
    <row r="776" spans="1:5">
      <c r="A776" s="28"/>
      <c r="B776" s="28"/>
      <c r="C776" s="28"/>
      <c r="D776" s="28"/>
      <c r="E776" s="28"/>
    </row>
    <row r="777" spans="1:5">
      <c r="A777" s="28"/>
      <c r="B777" s="28"/>
      <c r="C777" s="28"/>
      <c r="D777" s="28"/>
      <c r="E777" s="28"/>
    </row>
    <row r="778" spans="1:5">
      <c r="A778" s="28"/>
      <c r="B778" s="28"/>
      <c r="C778" s="28"/>
      <c r="D778" s="28"/>
      <c r="E778" s="28"/>
    </row>
    <row r="779" spans="1:5">
      <c r="A779" s="28"/>
      <c r="B779" s="28"/>
      <c r="C779" s="28"/>
      <c r="D779" s="28"/>
      <c r="E779" s="28"/>
    </row>
    <row r="780" spans="1:5">
      <c r="A780" s="28"/>
      <c r="B780" s="28"/>
      <c r="C780" s="28"/>
      <c r="D780" s="28"/>
      <c r="E780" s="28"/>
    </row>
    <row r="781" spans="1:5">
      <c r="A781" s="28"/>
      <c r="B781" s="28"/>
      <c r="C781" s="28"/>
      <c r="D781" s="28"/>
      <c r="E781" s="28"/>
    </row>
    <row r="782" spans="1:5">
      <c r="A782" s="28"/>
      <c r="B782" s="28"/>
      <c r="C782" s="28"/>
      <c r="D782" s="28"/>
      <c r="E782" s="28"/>
    </row>
    <row r="783" spans="1:5">
      <c r="A783" s="28"/>
      <c r="B783" s="29"/>
      <c r="C783" s="29"/>
      <c r="D783" s="29"/>
      <c r="E783" s="28"/>
    </row>
    <row r="784" spans="1:5">
      <c r="A784" s="28"/>
      <c r="B784" s="28"/>
      <c r="C784" s="28"/>
      <c r="D784" s="28"/>
      <c r="E784" s="28"/>
    </row>
    <row r="785" spans="1:5">
      <c r="A785" s="28"/>
      <c r="B785" s="28"/>
      <c r="C785" s="28"/>
      <c r="D785" s="28"/>
      <c r="E785" s="28"/>
    </row>
    <row r="786" spans="1:5">
      <c r="A786" s="28"/>
      <c r="B786" s="28"/>
      <c r="C786" s="28"/>
      <c r="D786" s="28"/>
      <c r="E786" s="28"/>
    </row>
    <row r="787" spans="1:5">
      <c r="A787" s="28"/>
      <c r="B787" s="28"/>
      <c r="C787" s="28"/>
      <c r="D787" s="28"/>
      <c r="E787" s="28"/>
    </row>
    <row r="788" spans="1:5">
      <c r="A788" s="28"/>
      <c r="B788" s="28"/>
      <c r="C788" s="28"/>
      <c r="D788" s="28"/>
      <c r="E788" s="28"/>
    </row>
    <row r="789" spans="1:5">
      <c r="A789" s="28"/>
      <c r="B789" s="28"/>
      <c r="C789" s="28"/>
      <c r="D789" s="28"/>
      <c r="E789" s="28"/>
    </row>
    <row r="790" spans="1:5">
      <c r="A790" s="28"/>
      <c r="B790" s="28"/>
      <c r="C790" s="28"/>
      <c r="D790" s="28"/>
      <c r="E790" s="28"/>
    </row>
    <row r="791" spans="1:5">
      <c r="A791" s="28"/>
      <c r="B791" s="28"/>
      <c r="C791" s="28"/>
      <c r="D791" s="28"/>
      <c r="E791" s="28"/>
    </row>
    <row r="792" spans="1:5">
      <c r="A792" s="28"/>
      <c r="B792" s="28"/>
      <c r="C792" s="28"/>
      <c r="D792" s="28"/>
      <c r="E792" s="28"/>
    </row>
    <row r="793" spans="1:5">
      <c r="A793" s="28"/>
      <c r="B793" s="28"/>
      <c r="C793" s="28"/>
      <c r="D793" s="28"/>
      <c r="E793" s="28"/>
    </row>
    <row r="794" spans="1:5">
      <c r="A794" s="28"/>
      <c r="B794" s="28"/>
      <c r="C794" s="28"/>
      <c r="D794" s="28"/>
      <c r="E794" s="28"/>
    </row>
    <row r="795" spans="1:5">
      <c r="A795" s="28"/>
      <c r="B795" s="28"/>
      <c r="C795" s="28"/>
      <c r="D795" s="28"/>
      <c r="E795" s="28"/>
    </row>
    <row r="796" spans="1:5">
      <c r="A796" s="28"/>
      <c r="B796" s="28"/>
      <c r="C796" s="28"/>
      <c r="D796" s="28"/>
      <c r="E796" s="28"/>
    </row>
    <row r="797" spans="1:5">
      <c r="A797" s="28"/>
      <c r="B797" s="28"/>
      <c r="C797" s="28"/>
      <c r="D797" s="28"/>
      <c r="E797" s="28"/>
    </row>
    <row r="798" spans="1:5">
      <c r="A798" s="28"/>
      <c r="B798" s="28"/>
      <c r="C798" s="28"/>
      <c r="D798" s="28"/>
      <c r="E798" s="28"/>
    </row>
    <row r="799" spans="1:5">
      <c r="A799" s="28"/>
      <c r="B799" s="28"/>
      <c r="C799" s="28"/>
      <c r="D799" s="28"/>
      <c r="E799" s="28"/>
    </row>
    <row r="800" spans="1:5">
      <c r="A800" s="28"/>
      <c r="B800" s="28"/>
      <c r="C800" s="28"/>
      <c r="D800" s="28"/>
      <c r="E800" s="28"/>
    </row>
    <row r="801" spans="1:5">
      <c r="A801" s="28"/>
      <c r="B801" s="28"/>
      <c r="C801" s="28"/>
      <c r="D801" s="28"/>
      <c r="E801" s="28"/>
    </row>
    <row r="802" spans="1:5">
      <c r="A802" s="28"/>
      <c r="B802" s="28"/>
      <c r="C802" s="28"/>
      <c r="D802" s="28"/>
      <c r="E802" s="28"/>
    </row>
    <row r="803" spans="1:5">
      <c r="A803" s="28"/>
      <c r="B803" s="28"/>
      <c r="C803" s="28"/>
      <c r="D803" s="28"/>
      <c r="E803" s="28"/>
    </row>
    <row r="804" spans="1:5">
      <c r="A804" s="28"/>
      <c r="B804" s="28"/>
      <c r="C804" s="28"/>
      <c r="D804" s="28"/>
      <c r="E804" s="28"/>
    </row>
    <row r="805" spans="1:5">
      <c r="A805" s="28"/>
      <c r="B805" s="28"/>
      <c r="C805" s="28"/>
      <c r="D805" s="28"/>
      <c r="E805" s="28"/>
    </row>
    <row r="806" spans="1:5">
      <c r="A806" s="28"/>
      <c r="B806" s="28"/>
      <c r="C806" s="28"/>
      <c r="D806" s="28"/>
      <c r="E806" s="28"/>
    </row>
    <row r="807" spans="1:5">
      <c r="A807" s="28"/>
      <c r="B807" s="28"/>
      <c r="C807" s="28"/>
      <c r="D807" s="28"/>
      <c r="E807" s="28"/>
    </row>
    <row r="808" spans="1:5">
      <c r="A808" s="28"/>
      <c r="B808" s="28"/>
      <c r="C808" s="28"/>
      <c r="D808" s="28"/>
      <c r="E808" s="28"/>
    </row>
    <row r="809" spans="1:5">
      <c r="A809" s="28"/>
      <c r="B809" s="29"/>
      <c r="C809" s="29"/>
      <c r="D809" s="29"/>
      <c r="E809" s="28"/>
    </row>
    <row r="810" spans="1:5">
      <c r="A810" s="28"/>
      <c r="B810" s="28"/>
      <c r="C810" s="28"/>
      <c r="D810" s="28"/>
      <c r="E810" s="28"/>
    </row>
    <row r="811" spans="1:5">
      <c r="A811" s="28"/>
      <c r="B811" s="28"/>
      <c r="C811" s="28"/>
      <c r="D811" s="28"/>
      <c r="E811" s="28"/>
    </row>
    <row r="812" spans="1:5">
      <c r="A812" s="28"/>
      <c r="B812" s="28"/>
      <c r="C812" s="28"/>
      <c r="D812" s="28"/>
      <c r="E812" s="28"/>
    </row>
    <row r="813" spans="1:5">
      <c r="A813" s="28"/>
      <c r="B813" s="28"/>
      <c r="C813" s="28"/>
      <c r="D813" s="28"/>
      <c r="E813" s="28"/>
    </row>
    <row r="814" spans="1:5">
      <c r="A814" s="28"/>
      <c r="B814" s="28"/>
      <c r="C814" s="28"/>
      <c r="D814" s="28"/>
      <c r="E814" s="28"/>
    </row>
    <row r="815" spans="1:5">
      <c r="A815" s="28"/>
      <c r="B815" s="28"/>
      <c r="C815" s="28"/>
      <c r="D815" s="28"/>
      <c r="E815" s="28"/>
    </row>
    <row r="816" spans="1:5">
      <c r="A816" s="28"/>
      <c r="B816" s="28"/>
      <c r="C816" s="28"/>
      <c r="D816" s="28"/>
      <c r="E816" s="28"/>
    </row>
    <row r="817" spans="1:5">
      <c r="A817" s="28"/>
      <c r="B817" s="28"/>
      <c r="C817" s="28"/>
      <c r="D817" s="28"/>
      <c r="E817" s="28"/>
    </row>
    <row r="818" spans="1:5">
      <c r="A818" s="28"/>
      <c r="B818" s="28"/>
      <c r="C818" s="28"/>
      <c r="D818" s="28"/>
      <c r="E818" s="28"/>
    </row>
    <row r="819" spans="1:5">
      <c r="A819" s="28"/>
      <c r="B819" s="28"/>
      <c r="C819" s="28"/>
      <c r="D819" s="28"/>
      <c r="E819" s="28"/>
    </row>
    <row r="820" spans="1:5">
      <c r="A820" s="28"/>
      <c r="B820" s="28"/>
      <c r="C820" s="28"/>
      <c r="D820" s="28"/>
      <c r="E820" s="28"/>
    </row>
    <row r="821" spans="1:5">
      <c r="A821" s="28"/>
      <c r="B821" s="28"/>
      <c r="C821" s="28"/>
      <c r="D821" s="28"/>
      <c r="E821" s="28"/>
    </row>
    <row r="822" spans="1:5">
      <c r="A822" s="28"/>
      <c r="B822" s="28"/>
      <c r="C822" s="28"/>
      <c r="D822" s="28"/>
      <c r="E822" s="28"/>
    </row>
    <row r="823" spans="1:5">
      <c r="A823" s="28"/>
      <c r="B823" s="28"/>
      <c r="C823" s="28"/>
      <c r="D823" s="28"/>
      <c r="E823" s="28"/>
    </row>
    <row r="824" spans="1:5">
      <c r="A824" s="28"/>
      <c r="B824" s="28"/>
      <c r="C824" s="28"/>
      <c r="D824" s="28"/>
      <c r="E824" s="28"/>
    </row>
    <row r="825" spans="1:5">
      <c r="A825" s="28"/>
      <c r="B825" s="28"/>
      <c r="C825" s="28"/>
      <c r="D825" s="28"/>
      <c r="E825" s="28"/>
    </row>
    <row r="826" spans="1:5">
      <c r="A826" s="28"/>
      <c r="B826" s="28"/>
      <c r="C826" s="28"/>
      <c r="D826" s="28"/>
      <c r="E826" s="28"/>
    </row>
    <row r="827" spans="1:5">
      <c r="A827" s="28"/>
      <c r="B827" s="28"/>
      <c r="C827" s="28"/>
      <c r="D827" s="28"/>
      <c r="E827" s="28"/>
    </row>
    <row r="828" spans="1:5">
      <c r="A828" s="28"/>
      <c r="B828" s="28"/>
      <c r="C828" s="28"/>
      <c r="D828" s="28"/>
      <c r="E828" s="28"/>
    </row>
    <row r="829" spans="1:5">
      <c r="A829" s="28"/>
      <c r="B829" s="28"/>
      <c r="C829" s="28"/>
      <c r="D829" s="28"/>
      <c r="E829" s="28"/>
    </row>
    <row r="830" spans="1:5">
      <c r="A830" s="28"/>
      <c r="B830" s="28"/>
      <c r="C830" s="28"/>
      <c r="D830" s="28"/>
      <c r="E830" s="28"/>
    </row>
    <row r="831" spans="1:5">
      <c r="A831" s="28"/>
      <c r="B831" s="28"/>
      <c r="C831" s="28"/>
      <c r="D831" s="28"/>
      <c r="E831" s="28"/>
    </row>
    <row r="832" spans="1:5">
      <c r="A832" s="28"/>
      <c r="B832" s="28"/>
      <c r="C832" s="28"/>
      <c r="D832" s="28"/>
      <c r="E832" s="28"/>
    </row>
    <row r="833" spans="1:5">
      <c r="A833" s="28"/>
      <c r="B833" s="28"/>
      <c r="C833" s="28"/>
      <c r="D833" s="28"/>
      <c r="E833" s="28"/>
    </row>
    <row r="834" spans="1:5">
      <c r="A834" s="28"/>
      <c r="B834" s="28"/>
      <c r="C834" s="28"/>
      <c r="D834" s="28"/>
      <c r="E834" s="28"/>
    </row>
    <row r="835" spans="1:5">
      <c r="A835" s="28"/>
      <c r="B835" s="28"/>
      <c r="C835" s="28"/>
      <c r="D835" s="28"/>
      <c r="E835" s="28"/>
    </row>
    <row r="836" spans="1:5">
      <c r="A836" s="28"/>
      <c r="B836" s="28"/>
      <c r="C836" s="28"/>
      <c r="D836" s="28"/>
      <c r="E836" s="28"/>
    </row>
    <row r="837" spans="1:5">
      <c r="A837" s="28"/>
      <c r="B837" s="28"/>
      <c r="C837" s="28"/>
      <c r="D837" s="28"/>
      <c r="E837" s="28"/>
    </row>
    <row r="838" spans="1:5">
      <c r="A838" s="28"/>
      <c r="B838" s="28"/>
      <c r="C838" s="28"/>
      <c r="D838" s="28"/>
      <c r="E838" s="28"/>
    </row>
    <row r="839" spans="1:5">
      <c r="A839" s="28"/>
      <c r="B839" s="28"/>
      <c r="C839" s="28"/>
      <c r="D839" s="28"/>
      <c r="E839" s="28"/>
    </row>
    <row r="840" spans="1:5">
      <c r="A840" s="28"/>
      <c r="B840" s="28"/>
      <c r="C840" s="28"/>
      <c r="D840" s="28"/>
      <c r="E840" s="28"/>
    </row>
    <row r="841" spans="1:5">
      <c r="A841" s="28"/>
      <c r="B841" s="28"/>
      <c r="C841" s="28"/>
      <c r="D841" s="28"/>
      <c r="E841" s="28"/>
    </row>
    <row r="842" spans="1:5">
      <c r="A842" s="28"/>
      <c r="B842" s="28"/>
      <c r="C842" s="28"/>
      <c r="D842" s="28"/>
      <c r="E842" s="28"/>
    </row>
    <row r="843" spans="1:5">
      <c r="A843" s="28"/>
      <c r="B843" s="28"/>
      <c r="C843" s="28"/>
      <c r="D843" s="28"/>
      <c r="E843" s="28"/>
    </row>
    <row r="844" spans="1:5">
      <c r="A844" s="28"/>
      <c r="B844" s="28"/>
      <c r="C844" s="28"/>
      <c r="D844" s="28"/>
      <c r="E844" s="28"/>
    </row>
    <row r="845" spans="1:5">
      <c r="A845" s="28"/>
      <c r="B845" s="28"/>
      <c r="C845" s="28"/>
      <c r="D845" s="28"/>
      <c r="E845" s="28"/>
    </row>
    <row r="846" spans="1:5">
      <c r="A846" s="28"/>
      <c r="B846" s="28"/>
      <c r="C846" s="28"/>
      <c r="D846" s="28"/>
      <c r="E846" s="28"/>
    </row>
    <row r="847" spans="1:5">
      <c r="A847" s="28"/>
      <c r="B847" s="28"/>
      <c r="C847" s="28"/>
      <c r="D847" s="28"/>
      <c r="E847" s="28"/>
    </row>
    <row r="848" spans="1:5">
      <c r="A848" s="28"/>
      <c r="B848" s="28"/>
      <c r="C848" s="28"/>
      <c r="D848" s="28"/>
      <c r="E848" s="28"/>
    </row>
    <row r="849" spans="1:5">
      <c r="A849" s="28"/>
      <c r="B849" s="28"/>
      <c r="C849" s="28"/>
      <c r="D849" s="28"/>
      <c r="E849" s="28"/>
    </row>
    <row r="850" spans="1:5">
      <c r="A850" s="28"/>
      <c r="B850" s="28"/>
      <c r="C850" s="28"/>
      <c r="D850" s="28"/>
      <c r="E850" s="28"/>
    </row>
    <row r="851" spans="1:5">
      <c r="A851" s="28"/>
      <c r="B851" s="28"/>
      <c r="C851" s="28"/>
      <c r="D851" s="28"/>
      <c r="E851" s="28"/>
    </row>
    <row r="852" spans="1:5">
      <c r="A852" s="28"/>
      <c r="B852" s="28"/>
      <c r="C852" s="28"/>
      <c r="D852" s="28"/>
      <c r="E852" s="28"/>
    </row>
    <row r="853" spans="1:5">
      <c r="A853" s="28"/>
      <c r="B853" s="28"/>
      <c r="C853" s="28"/>
      <c r="D853" s="28"/>
      <c r="E853" s="28"/>
    </row>
    <row r="854" spans="1:5">
      <c r="A854" s="28"/>
      <c r="B854" s="28"/>
      <c r="C854" s="28"/>
      <c r="D854" s="28"/>
      <c r="E854" s="28"/>
    </row>
    <row r="855" spans="1:5">
      <c r="A855" s="28"/>
      <c r="B855" s="28"/>
      <c r="C855" s="28"/>
      <c r="D855" s="28"/>
      <c r="E855" s="28"/>
    </row>
    <row r="856" spans="1:5">
      <c r="A856" s="28"/>
      <c r="B856" s="28"/>
      <c r="C856" s="28"/>
      <c r="D856" s="28"/>
      <c r="E856" s="28"/>
    </row>
    <row r="857" spans="1:5">
      <c r="A857" s="28"/>
      <c r="B857" s="28"/>
      <c r="C857" s="28"/>
      <c r="D857" s="28"/>
      <c r="E857" s="28"/>
    </row>
    <row r="858" spans="1:5">
      <c r="A858" s="28"/>
      <c r="B858" s="28"/>
      <c r="C858" s="28"/>
      <c r="D858" s="28"/>
      <c r="E858" s="28"/>
    </row>
    <row r="859" spans="1:5">
      <c r="A859" s="28"/>
      <c r="B859" s="28"/>
      <c r="C859" s="28"/>
      <c r="D859" s="28"/>
      <c r="E859" s="28"/>
    </row>
    <row r="860" spans="1:5">
      <c r="A860" s="28"/>
      <c r="B860" s="28"/>
      <c r="C860" s="28"/>
      <c r="D860" s="28"/>
      <c r="E860" s="28"/>
    </row>
    <row r="861" spans="1:5">
      <c r="A861" s="28"/>
      <c r="B861" s="28"/>
      <c r="C861" s="28"/>
      <c r="D861" s="28"/>
      <c r="E861" s="28"/>
    </row>
    <row r="862" spans="1:5">
      <c r="A862" s="28"/>
      <c r="B862" s="28"/>
      <c r="C862" s="28"/>
      <c r="D862" s="28"/>
      <c r="E862" s="28"/>
    </row>
    <row r="863" spans="1:5">
      <c r="A863" s="28"/>
      <c r="B863" s="28"/>
      <c r="C863" s="28"/>
      <c r="D863" s="28"/>
      <c r="E863" s="28"/>
    </row>
    <row r="864" spans="1:5">
      <c r="A864" s="28"/>
      <c r="B864" s="28"/>
      <c r="C864" s="28"/>
      <c r="D864" s="28"/>
      <c r="E864" s="28"/>
    </row>
    <row r="865" spans="1:5">
      <c r="A865" s="28"/>
      <c r="B865" s="28"/>
      <c r="C865" s="28"/>
      <c r="D865" s="28"/>
      <c r="E865" s="28"/>
    </row>
    <row r="866" spans="1:5">
      <c r="A866" s="28"/>
      <c r="B866" s="28"/>
      <c r="C866" s="28"/>
      <c r="D866" s="28"/>
      <c r="E866" s="28"/>
    </row>
    <row r="867" spans="1:5">
      <c r="A867" s="28"/>
      <c r="B867" s="28"/>
      <c r="C867" s="28"/>
      <c r="D867" s="28"/>
      <c r="E867" s="28"/>
    </row>
    <row r="868" spans="1:5">
      <c r="A868" s="28"/>
      <c r="B868" s="28"/>
      <c r="C868" s="28"/>
      <c r="D868" s="28"/>
      <c r="E868" s="28"/>
    </row>
    <row r="869" spans="1:5">
      <c r="A869" s="28"/>
      <c r="B869" s="28"/>
      <c r="C869" s="28"/>
      <c r="D869" s="28"/>
      <c r="E869" s="28"/>
    </row>
    <row r="870" spans="1:5">
      <c r="A870" s="28"/>
      <c r="B870" s="28"/>
      <c r="C870" s="28"/>
      <c r="D870" s="28"/>
      <c r="E870" s="28"/>
    </row>
    <row r="871" spans="1:5">
      <c r="A871" s="28"/>
      <c r="B871" s="28"/>
      <c r="C871" s="28"/>
      <c r="D871" s="28"/>
      <c r="E871" s="28"/>
    </row>
    <row r="872" spans="1:5">
      <c r="A872" s="28"/>
      <c r="B872" s="28"/>
      <c r="C872" s="28"/>
      <c r="D872" s="28"/>
      <c r="E872" s="28"/>
    </row>
    <row r="873" spans="1:5">
      <c r="A873" s="28"/>
      <c r="B873" s="28"/>
      <c r="C873" s="28"/>
      <c r="D873" s="28"/>
      <c r="E873" s="28"/>
    </row>
    <row r="874" spans="1:5">
      <c r="A874" s="28"/>
      <c r="B874" s="28"/>
      <c r="C874" s="28"/>
      <c r="D874" s="28"/>
      <c r="E874" s="28"/>
    </row>
    <row r="875" spans="1:5">
      <c r="A875" s="28"/>
      <c r="B875" s="28"/>
      <c r="C875" s="28"/>
      <c r="D875" s="28"/>
      <c r="E875" s="28"/>
    </row>
    <row r="876" spans="1:5">
      <c r="A876" s="28"/>
      <c r="B876" s="28"/>
      <c r="C876" s="28"/>
      <c r="D876" s="28"/>
      <c r="E876" s="28"/>
    </row>
    <row r="877" spans="1:5">
      <c r="A877" s="28"/>
      <c r="B877" s="28"/>
      <c r="C877" s="28"/>
      <c r="D877" s="28"/>
      <c r="E877" s="28"/>
    </row>
    <row r="878" spans="1:5">
      <c r="A878" s="28"/>
      <c r="B878" s="28"/>
      <c r="C878" s="28"/>
      <c r="D878" s="28"/>
      <c r="E878" s="28"/>
    </row>
    <row r="879" spans="1:5">
      <c r="A879" s="28"/>
      <c r="B879" s="28"/>
      <c r="C879" s="28"/>
      <c r="D879" s="28"/>
      <c r="E879" s="28"/>
    </row>
    <row r="880" spans="1:5">
      <c r="A880" s="28"/>
      <c r="B880" s="28"/>
      <c r="C880" s="28"/>
      <c r="D880" s="28"/>
      <c r="E880" s="28"/>
    </row>
    <row r="881" spans="1:5">
      <c r="A881" s="28"/>
      <c r="B881" s="28"/>
      <c r="C881" s="28"/>
      <c r="D881" s="28"/>
      <c r="E881" s="28"/>
    </row>
    <row r="882" spans="1:5">
      <c r="A882" s="28"/>
      <c r="B882" s="28"/>
      <c r="C882" s="28"/>
      <c r="D882" s="28"/>
      <c r="E882" s="28"/>
    </row>
    <row r="883" spans="1:5">
      <c r="A883" s="28"/>
      <c r="B883" s="28"/>
      <c r="C883" s="28"/>
      <c r="D883" s="28"/>
      <c r="E883" s="28"/>
    </row>
    <row r="884" spans="1:5">
      <c r="A884" s="28"/>
      <c r="B884" s="28"/>
      <c r="C884" s="28"/>
      <c r="D884" s="28"/>
      <c r="E884" s="28"/>
    </row>
    <row r="885" spans="1:5">
      <c r="A885" s="28"/>
      <c r="B885" s="28"/>
      <c r="C885" s="28"/>
      <c r="D885" s="28"/>
      <c r="E885" s="28"/>
    </row>
    <row r="886" spans="1:5">
      <c r="E886" s="28"/>
    </row>
    <row r="887" spans="1:5">
      <c r="E887" s="28"/>
    </row>
    <row r="888" spans="1:5">
      <c r="E888" s="28"/>
    </row>
    <row r="889" spans="1:5">
      <c r="E889" s="28"/>
    </row>
    <row r="890" spans="1:5">
      <c r="E890" s="28"/>
    </row>
    <row r="891" spans="1:5">
      <c r="E891" s="28"/>
    </row>
    <row r="892" spans="1:5">
      <c r="E892" s="28"/>
    </row>
    <row r="893" spans="1:5">
      <c r="E893" s="28"/>
    </row>
    <row r="894" spans="1:5">
      <c r="E894" s="28"/>
    </row>
    <row r="895" spans="1:5">
      <c r="E895" s="28"/>
    </row>
    <row r="896" spans="1:5">
      <c r="E896" s="28"/>
    </row>
    <row r="897" spans="5:5">
      <c r="E897" s="28"/>
    </row>
    <row r="898" spans="5:5">
      <c r="E898" s="28"/>
    </row>
    <row r="899" spans="5:5">
      <c r="E899" s="28"/>
    </row>
    <row r="900" spans="5:5">
      <c r="E900" s="28"/>
    </row>
    <row r="901" spans="5:5">
      <c r="E901" s="28"/>
    </row>
    <row r="902" spans="5:5">
      <c r="E902" s="28"/>
    </row>
    <row r="903" spans="5:5">
      <c r="E903" s="28"/>
    </row>
    <row r="904" spans="5:5">
      <c r="E904" s="28"/>
    </row>
    <row r="905" spans="5:5">
      <c r="E905" s="28"/>
    </row>
    <row r="906" spans="5:5">
      <c r="E906" s="28"/>
    </row>
    <row r="907" spans="5:5">
      <c r="E907" s="28"/>
    </row>
    <row r="908" spans="5:5">
      <c r="E908" s="28"/>
    </row>
    <row r="909" spans="5:5">
      <c r="E909" s="28"/>
    </row>
    <row r="910" spans="5:5">
      <c r="E910" s="28"/>
    </row>
    <row r="911" spans="5:5">
      <c r="E911" s="28"/>
    </row>
    <row r="912" spans="5:5">
      <c r="E912" s="28"/>
    </row>
    <row r="913" spans="5:5">
      <c r="E913" s="28"/>
    </row>
    <row r="914" spans="5:5">
      <c r="E914" s="28"/>
    </row>
    <row r="915" spans="5:5">
      <c r="E915" s="28"/>
    </row>
    <row r="916" spans="5:5">
      <c r="E916" s="28"/>
    </row>
    <row r="917" spans="5:5">
      <c r="E917" s="28"/>
    </row>
    <row r="918" spans="5:5">
      <c r="E918" s="28"/>
    </row>
    <row r="919" spans="5:5">
      <c r="E919" s="28"/>
    </row>
    <row r="920" spans="5:5">
      <c r="E920" s="28"/>
    </row>
    <row r="921" spans="5:5">
      <c r="E921" s="28"/>
    </row>
    <row r="922" spans="5:5">
      <c r="E922" s="28"/>
    </row>
    <row r="923" spans="5:5">
      <c r="E923" s="28"/>
    </row>
    <row r="924" spans="5:5">
      <c r="E924" s="28"/>
    </row>
    <row r="925" spans="5:5">
      <c r="E925" s="28"/>
    </row>
    <row r="926" spans="5:5">
      <c r="E926" s="28"/>
    </row>
    <row r="927" spans="5:5">
      <c r="E927" s="28"/>
    </row>
    <row r="928" spans="5:5">
      <c r="E928" s="28"/>
    </row>
    <row r="929" spans="5:5">
      <c r="E929" s="28"/>
    </row>
    <row r="930" spans="5:5">
      <c r="E930" s="28"/>
    </row>
    <row r="931" spans="5:5">
      <c r="E931" s="28"/>
    </row>
    <row r="932" spans="5:5">
      <c r="E932" s="28"/>
    </row>
    <row r="933" spans="5:5">
      <c r="E933" s="28"/>
    </row>
    <row r="934" spans="5:5">
      <c r="E934" s="28"/>
    </row>
    <row r="935" spans="5:5">
      <c r="E935" s="28"/>
    </row>
    <row r="936" spans="5:5">
      <c r="E936" s="28"/>
    </row>
    <row r="937" spans="5:5">
      <c r="E937" s="28"/>
    </row>
    <row r="938" spans="5:5">
      <c r="E938" s="28"/>
    </row>
    <row r="939" spans="5:5">
      <c r="E939" s="28"/>
    </row>
    <row r="940" spans="5:5">
      <c r="E940" s="28"/>
    </row>
    <row r="941" spans="5:5">
      <c r="E941" s="28"/>
    </row>
    <row r="942" spans="5:5">
      <c r="E942" s="28"/>
    </row>
    <row r="943" spans="5:5">
      <c r="E943" s="28"/>
    </row>
    <row r="944" spans="5:5">
      <c r="E944" s="28"/>
    </row>
    <row r="945" spans="5:5">
      <c r="E945" s="28"/>
    </row>
    <row r="946" spans="5:5">
      <c r="E946" s="28"/>
    </row>
    <row r="947" spans="5:5">
      <c r="E947" s="28"/>
    </row>
    <row r="948" spans="5:5">
      <c r="E948" s="28"/>
    </row>
    <row r="949" spans="5:5">
      <c r="E949" s="28"/>
    </row>
    <row r="950" spans="5:5">
      <c r="E950" s="28"/>
    </row>
    <row r="951" spans="5:5">
      <c r="E951" s="28"/>
    </row>
    <row r="952" spans="5:5">
      <c r="E952" s="28"/>
    </row>
    <row r="953" spans="5:5">
      <c r="E953" s="28"/>
    </row>
    <row r="954" spans="5:5">
      <c r="E954" s="28"/>
    </row>
    <row r="955" spans="5:5">
      <c r="E955" s="28"/>
    </row>
    <row r="956" spans="5:5">
      <c r="E956" s="28"/>
    </row>
    <row r="957" spans="5:5">
      <c r="E957" s="28"/>
    </row>
    <row r="958" spans="5:5">
      <c r="E958" s="28"/>
    </row>
    <row r="959" spans="5:5">
      <c r="E959" s="28"/>
    </row>
    <row r="960" spans="5:5">
      <c r="E960" s="28"/>
    </row>
    <row r="961" spans="5:5">
      <c r="E961" s="28"/>
    </row>
    <row r="962" spans="5:5">
      <c r="E962" s="28"/>
    </row>
    <row r="963" spans="5:5">
      <c r="E963" s="28"/>
    </row>
    <row r="964" spans="5:5">
      <c r="E964" s="28"/>
    </row>
    <row r="965" spans="5:5">
      <c r="E965" s="28"/>
    </row>
    <row r="966" spans="5:5">
      <c r="E966" s="28"/>
    </row>
    <row r="967" spans="5:5">
      <c r="E967" s="28"/>
    </row>
    <row r="968" spans="5:5">
      <c r="E968" s="28"/>
    </row>
    <row r="969" spans="5:5">
      <c r="E969" s="28"/>
    </row>
    <row r="970" spans="5:5">
      <c r="E970" s="28"/>
    </row>
    <row r="971" spans="5:5">
      <c r="E971" s="28"/>
    </row>
    <row r="972" spans="5:5">
      <c r="E972" s="28"/>
    </row>
    <row r="973" spans="5:5">
      <c r="E973" s="28"/>
    </row>
    <row r="974" spans="5:5">
      <c r="E974" s="28"/>
    </row>
    <row r="975" spans="5:5">
      <c r="E975" s="28"/>
    </row>
    <row r="976" spans="5:5">
      <c r="E976" s="28"/>
    </row>
    <row r="977" spans="2:5">
      <c r="E977" s="28"/>
    </row>
    <row r="978" spans="2:5">
      <c r="E978" s="28"/>
    </row>
    <row r="979" spans="2:5">
      <c r="E979" s="28"/>
    </row>
    <row r="980" spans="2:5">
      <c r="E980" s="28"/>
    </row>
    <row r="981" spans="2:5">
      <c r="B981" s="29"/>
      <c r="C981" s="29"/>
      <c r="D981" s="29"/>
      <c r="E981" s="28"/>
    </row>
    <row r="982" spans="2:5">
      <c r="E982" s="28"/>
    </row>
    <row r="983" spans="2:5">
      <c r="E983" s="28"/>
    </row>
    <row r="984" spans="2:5">
      <c r="B984" s="29"/>
      <c r="C984" s="29"/>
      <c r="D984" s="29"/>
      <c r="E984" s="28"/>
    </row>
    <row r="985" spans="2:5">
      <c r="E985" s="28"/>
    </row>
    <row r="986" spans="2:5">
      <c r="E986" s="28"/>
    </row>
    <row r="987" spans="2:5">
      <c r="E987" s="28"/>
    </row>
    <row r="988" spans="2:5">
      <c r="E988" s="28"/>
    </row>
    <row r="989" spans="2:5">
      <c r="E989" s="28"/>
    </row>
    <row r="990" spans="2:5">
      <c r="E990" s="28"/>
    </row>
    <row r="991" spans="2:5">
      <c r="E991" s="28"/>
    </row>
    <row r="992" spans="2:5">
      <c r="E992" s="28"/>
    </row>
  </sheetData>
  <sortState ref="A2:E676">
    <sortCondition ref="E1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3"/>
  <sheetViews>
    <sheetView workbookViewId="0">
      <selection activeCell="H205" sqref="H205"/>
    </sheetView>
  </sheetViews>
  <sheetFormatPr defaultRowHeight="14.4"/>
  <cols>
    <col min="1" max="1" width="16.6640625" customWidth="1"/>
    <col min="3" max="3" width="11.33203125" bestFit="1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385</v>
      </c>
      <c r="B2">
        <v>133303.07</v>
      </c>
      <c r="C2">
        <v>47175.289599999996</v>
      </c>
      <c r="D2">
        <v>35.389400000000002</v>
      </c>
    </row>
    <row r="3" spans="1:4">
      <c r="A3" t="s">
        <v>386</v>
      </c>
      <c r="B3">
        <v>75842.820000000007</v>
      </c>
      <c r="C3">
        <v>39494.207499999997</v>
      </c>
      <c r="D3">
        <v>52.073700000000002</v>
      </c>
    </row>
    <row r="4" spans="1:4">
      <c r="A4" t="s">
        <v>562</v>
      </c>
      <c r="B4">
        <v>66945.679999999993</v>
      </c>
      <c r="C4">
        <v>29147.711500000001</v>
      </c>
      <c r="D4">
        <v>43.539299999999997</v>
      </c>
    </row>
    <row r="5" spans="1:4">
      <c r="A5" t="s">
        <v>384</v>
      </c>
      <c r="B5">
        <v>40408.75</v>
      </c>
      <c r="C5">
        <v>26924.452000000001</v>
      </c>
      <c r="D5">
        <v>66.630200000000002</v>
      </c>
    </row>
    <row r="6" spans="1:4">
      <c r="A6" t="s">
        <v>264</v>
      </c>
      <c r="B6">
        <v>77349.84</v>
      </c>
      <c r="C6">
        <v>19555.2592</v>
      </c>
      <c r="D6">
        <v>25.281500000000001</v>
      </c>
    </row>
    <row r="7" spans="1:4">
      <c r="A7" t="s">
        <v>671</v>
      </c>
      <c r="B7">
        <v>51066</v>
      </c>
      <c r="C7">
        <v>18505.053</v>
      </c>
      <c r="D7">
        <v>36.237499999999997</v>
      </c>
    </row>
    <row r="8" spans="1:4">
      <c r="A8" t="s">
        <v>378</v>
      </c>
      <c r="B8">
        <v>36329.75</v>
      </c>
      <c r="C8">
        <v>16147.4401</v>
      </c>
      <c r="D8">
        <v>44.446800000000003</v>
      </c>
    </row>
    <row r="9" spans="1:4">
      <c r="A9" t="s">
        <v>383</v>
      </c>
      <c r="B9">
        <v>27359.02</v>
      </c>
      <c r="C9">
        <v>16104.484</v>
      </c>
      <c r="D9">
        <v>58.863500000000002</v>
      </c>
    </row>
    <row r="10" spans="1:4">
      <c r="A10" t="s">
        <v>376</v>
      </c>
      <c r="B10">
        <v>46359.27</v>
      </c>
      <c r="C10">
        <v>13354.6</v>
      </c>
      <c r="D10">
        <v>28.806699999999999</v>
      </c>
    </row>
    <row r="11" spans="1:4">
      <c r="A11" t="s">
        <v>631</v>
      </c>
      <c r="B11">
        <v>57910.51</v>
      </c>
      <c r="C11">
        <v>11873.3225</v>
      </c>
      <c r="D11">
        <v>20.502800000000001</v>
      </c>
    </row>
    <row r="12" spans="1:4">
      <c r="A12" t="s">
        <v>418</v>
      </c>
      <c r="B12">
        <v>39024.839999999997</v>
      </c>
      <c r="C12">
        <v>10719.5502</v>
      </c>
      <c r="D12">
        <v>27.468499999999999</v>
      </c>
    </row>
    <row r="13" spans="1:4">
      <c r="A13" t="s">
        <v>377</v>
      </c>
      <c r="B13">
        <v>43393.279999999999</v>
      </c>
      <c r="C13">
        <v>9562.0566999999992</v>
      </c>
      <c r="D13">
        <v>22.035799999999998</v>
      </c>
    </row>
    <row r="14" spans="1:4">
      <c r="A14" t="s">
        <v>379</v>
      </c>
      <c r="B14">
        <v>43565.1</v>
      </c>
      <c r="C14">
        <v>9314.2800000000007</v>
      </c>
      <c r="D14">
        <v>21.380099999999999</v>
      </c>
    </row>
    <row r="15" spans="1:4">
      <c r="A15" t="s">
        <v>343</v>
      </c>
      <c r="B15">
        <v>16582.09</v>
      </c>
      <c r="C15">
        <v>9011.92</v>
      </c>
      <c r="D15">
        <v>54.347299999999997</v>
      </c>
    </row>
    <row r="16" spans="1:4">
      <c r="A16" t="s">
        <v>374</v>
      </c>
      <c r="B16">
        <v>24489.67</v>
      </c>
      <c r="C16">
        <v>8583.1695</v>
      </c>
      <c r="D16">
        <v>35.048099999999998</v>
      </c>
    </row>
    <row r="17" spans="1:4">
      <c r="A17" t="s">
        <v>334</v>
      </c>
      <c r="B17">
        <v>43259.16</v>
      </c>
      <c r="C17">
        <v>8517.2890000000007</v>
      </c>
      <c r="D17">
        <v>19.6889</v>
      </c>
    </row>
    <row r="18" spans="1:4">
      <c r="A18" t="s">
        <v>435</v>
      </c>
      <c r="B18">
        <v>35165</v>
      </c>
      <c r="C18">
        <v>8459.875</v>
      </c>
      <c r="D18">
        <v>24.057600000000001</v>
      </c>
    </row>
    <row r="19" spans="1:4">
      <c r="A19" t="s">
        <v>602</v>
      </c>
      <c r="B19">
        <v>36716.75</v>
      </c>
      <c r="C19">
        <v>8300.1299999999992</v>
      </c>
      <c r="D19">
        <v>22.605799999999999</v>
      </c>
    </row>
    <row r="20" spans="1:4">
      <c r="A20" t="s">
        <v>373</v>
      </c>
      <c r="B20">
        <v>31392.14</v>
      </c>
      <c r="C20">
        <v>8169.07</v>
      </c>
      <c r="D20">
        <v>26.022600000000001</v>
      </c>
    </row>
    <row r="21" spans="1:4">
      <c r="A21" t="s">
        <v>220</v>
      </c>
      <c r="B21">
        <v>39881.360000000001</v>
      </c>
      <c r="C21">
        <v>8052.16</v>
      </c>
      <c r="D21">
        <v>20.190200000000001</v>
      </c>
    </row>
    <row r="22" spans="1:4">
      <c r="A22" t="s">
        <v>273</v>
      </c>
      <c r="B22">
        <v>25763.1</v>
      </c>
      <c r="C22">
        <v>8009.5964999999997</v>
      </c>
      <c r="D22">
        <v>31.089400000000001</v>
      </c>
    </row>
    <row r="23" spans="1:4">
      <c r="A23" t="s">
        <v>584</v>
      </c>
      <c r="B23">
        <v>14147.27</v>
      </c>
      <c r="C23">
        <v>7275.9291000000003</v>
      </c>
      <c r="D23">
        <v>51.429900000000004</v>
      </c>
    </row>
    <row r="24" spans="1:4">
      <c r="A24" t="s">
        <v>380</v>
      </c>
      <c r="B24">
        <v>32523.68</v>
      </c>
      <c r="C24">
        <v>6870.1826000000001</v>
      </c>
      <c r="D24">
        <v>21.1236</v>
      </c>
    </row>
    <row r="25" spans="1:4">
      <c r="A25" t="s">
        <v>347</v>
      </c>
      <c r="B25">
        <v>18908</v>
      </c>
      <c r="C25">
        <v>6829.2668999999996</v>
      </c>
      <c r="D25">
        <v>36.118299999999998</v>
      </c>
    </row>
    <row r="26" spans="1:4">
      <c r="A26" t="s">
        <v>583</v>
      </c>
      <c r="B26">
        <v>15195.89</v>
      </c>
      <c r="C26">
        <v>6827.7920000000004</v>
      </c>
      <c r="D26">
        <v>44.931800000000003</v>
      </c>
    </row>
    <row r="27" spans="1:4">
      <c r="A27" t="s">
        <v>331</v>
      </c>
      <c r="B27">
        <v>8896.9599999999991</v>
      </c>
      <c r="C27">
        <v>6811.2780000000002</v>
      </c>
      <c r="D27">
        <v>76.557299999999998</v>
      </c>
    </row>
    <row r="28" spans="1:4">
      <c r="A28" t="s">
        <v>311</v>
      </c>
      <c r="B28">
        <v>14189.45</v>
      </c>
      <c r="C28">
        <v>6793.8760000000002</v>
      </c>
      <c r="D28">
        <v>47.8797</v>
      </c>
    </row>
    <row r="29" spans="1:4">
      <c r="A29" t="s">
        <v>668</v>
      </c>
      <c r="B29">
        <v>14000</v>
      </c>
      <c r="C29">
        <v>6780.0550000000003</v>
      </c>
      <c r="D29">
        <v>48.428899999999999</v>
      </c>
    </row>
    <row r="30" spans="1:4">
      <c r="A30" t="s">
        <v>721</v>
      </c>
      <c r="B30">
        <v>8000</v>
      </c>
      <c r="C30">
        <v>6690.6</v>
      </c>
      <c r="D30">
        <v>83.632499999999993</v>
      </c>
    </row>
    <row r="31" spans="1:4">
      <c r="A31" t="s">
        <v>697</v>
      </c>
      <c r="B31">
        <v>15478.2</v>
      </c>
      <c r="C31">
        <v>6633.41</v>
      </c>
      <c r="D31">
        <v>42.856400000000001</v>
      </c>
    </row>
    <row r="32" spans="1:4">
      <c r="A32" t="s">
        <v>542</v>
      </c>
      <c r="B32">
        <v>22667.98</v>
      </c>
      <c r="C32">
        <v>6525.5875999999998</v>
      </c>
      <c r="D32">
        <v>28.787600000000001</v>
      </c>
    </row>
    <row r="33" spans="1:4">
      <c r="A33" t="s">
        <v>362</v>
      </c>
      <c r="B33">
        <v>15275.23</v>
      </c>
      <c r="C33">
        <v>6452.38</v>
      </c>
      <c r="D33">
        <v>42.2408</v>
      </c>
    </row>
    <row r="34" spans="1:4">
      <c r="A34" t="s">
        <v>366</v>
      </c>
      <c r="B34">
        <v>9216.92</v>
      </c>
      <c r="C34">
        <v>5931.8843999999999</v>
      </c>
      <c r="D34">
        <v>64.358599999999996</v>
      </c>
    </row>
    <row r="35" spans="1:4">
      <c r="A35" t="s">
        <v>551</v>
      </c>
      <c r="B35">
        <v>22840.5</v>
      </c>
      <c r="C35">
        <v>5929.1379999999999</v>
      </c>
      <c r="D35">
        <v>25.9588</v>
      </c>
    </row>
    <row r="36" spans="1:4">
      <c r="A36" t="s">
        <v>370</v>
      </c>
      <c r="B36">
        <v>20044.05</v>
      </c>
      <c r="C36">
        <v>5624.42</v>
      </c>
      <c r="D36">
        <v>28.060199999999998</v>
      </c>
    </row>
    <row r="37" spans="1:4">
      <c r="A37" t="s">
        <v>172</v>
      </c>
      <c r="B37">
        <v>13500</v>
      </c>
      <c r="C37">
        <v>5439.6</v>
      </c>
      <c r="D37">
        <v>40.293300000000002</v>
      </c>
    </row>
    <row r="38" spans="1:4">
      <c r="A38" t="s">
        <v>150</v>
      </c>
      <c r="B38">
        <v>14485.81</v>
      </c>
      <c r="C38">
        <v>5257.37</v>
      </c>
      <c r="D38">
        <v>36.293199999999999</v>
      </c>
    </row>
    <row r="39" spans="1:4">
      <c r="A39" t="s">
        <v>324</v>
      </c>
      <c r="B39">
        <v>10052.25</v>
      </c>
      <c r="C39">
        <v>5136.5600000000004</v>
      </c>
      <c r="D39">
        <v>51.098599999999998</v>
      </c>
    </row>
    <row r="40" spans="1:4">
      <c r="A40" t="s">
        <v>358</v>
      </c>
      <c r="B40">
        <v>16219.04</v>
      </c>
      <c r="C40">
        <v>5101.9775</v>
      </c>
      <c r="D40">
        <v>31.456700000000001</v>
      </c>
    </row>
    <row r="41" spans="1:4">
      <c r="A41" t="s">
        <v>582</v>
      </c>
      <c r="B41">
        <v>25886.14</v>
      </c>
      <c r="C41">
        <v>4542.6000000000004</v>
      </c>
      <c r="D41">
        <v>17.548300000000001</v>
      </c>
    </row>
    <row r="42" spans="1:4">
      <c r="A42" t="s">
        <v>281</v>
      </c>
      <c r="B42">
        <v>29286</v>
      </c>
      <c r="C42">
        <v>4477.4399999999996</v>
      </c>
      <c r="D42">
        <v>15.288600000000001</v>
      </c>
    </row>
    <row r="43" spans="1:4">
      <c r="A43" t="s">
        <v>367</v>
      </c>
      <c r="B43">
        <v>9902.89</v>
      </c>
      <c r="C43">
        <v>4216.5559999999996</v>
      </c>
      <c r="D43">
        <v>42.579000000000001</v>
      </c>
    </row>
    <row r="44" spans="1:4">
      <c r="A44" t="s">
        <v>340</v>
      </c>
      <c r="B44">
        <v>7888.08</v>
      </c>
      <c r="C44">
        <v>3946.6967</v>
      </c>
      <c r="D44">
        <v>50.0336</v>
      </c>
    </row>
    <row r="45" spans="1:4">
      <c r="A45" t="s">
        <v>322</v>
      </c>
      <c r="B45">
        <v>8430.7199999999993</v>
      </c>
      <c r="C45">
        <v>3797.94</v>
      </c>
      <c r="D45">
        <v>45.0488</v>
      </c>
    </row>
    <row r="46" spans="1:4">
      <c r="A46" t="s">
        <v>289</v>
      </c>
      <c r="B46">
        <v>13632.2</v>
      </c>
      <c r="C46">
        <v>3562.3276999999998</v>
      </c>
      <c r="D46">
        <v>26.131699999999999</v>
      </c>
    </row>
    <row r="47" spans="1:4">
      <c r="A47" t="s">
        <v>349</v>
      </c>
      <c r="B47">
        <v>12445.5</v>
      </c>
      <c r="C47">
        <v>3430.3964999999998</v>
      </c>
      <c r="D47">
        <v>27.563300000000002</v>
      </c>
    </row>
    <row r="48" spans="1:4">
      <c r="A48" t="s">
        <v>598</v>
      </c>
      <c r="B48">
        <v>11104.37</v>
      </c>
      <c r="C48">
        <v>3344.1448</v>
      </c>
      <c r="D48">
        <v>30.115500000000001</v>
      </c>
    </row>
    <row r="49" spans="1:4">
      <c r="A49" t="s">
        <v>302</v>
      </c>
      <c r="B49">
        <v>23914.95</v>
      </c>
      <c r="C49">
        <v>3321.8181</v>
      </c>
      <c r="D49">
        <v>13.8901</v>
      </c>
    </row>
    <row r="50" spans="1:4">
      <c r="A50" t="s">
        <v>533</v>
      </c>
      <c r="B50">
        <v>7810.97</v>
      </c>
      <c r="C50">
        <v>3299.96</v>
      </c>
      <c r="D50">
        <v>42.247700000000002</v>
      </c>
    </row>
    <row r="51" spans="1:4">
      <c r="A51" t="s">
        <v>332</v>
      </c>
      <c r="B51">
        <v>5625.97</v>
      </c>
      <c r="C51">
        <v>3243.1298000000002</v>
      </c>
      <c r="D51">
        <v>57.645699999999998</v>
      </c>
    </row>
    <row r="52" spans="1:4">
      <c r="A52" t="s">
        <v>339</v>
      </c>
      <c r="B52">
        <v>9588.86</v>
      </c>
      <c r="C52">
        <v>3135.1640000000002</v>
      </c>
      <c r="D52">
        <v>32.695799999999998</v>
      </c>
    </row>
    <row r="53" spans="1:4">
      <c r="A53" t="s">
        <v>179</v>
      </c>
      <c r="B53">
        <v>4435.2</v>
      </c>
      <c r="C53">
        <v>3081.2</v>
      </c>
      <c r="D53">
        <v>69.471500000000006</v>
      </c>
    </row>
    <row r="54" spans="1:4">
      <c r="A54" t="s">
        <v>363</v>
      </c>
      <c r="B54">
        <v>16918.849999999999</v>
      </c>
      <c r="C54">
        <v>3061.1516000000001</v>
      </c>
      <c r="D54">
        <v>18.0931</v>
      </c>
    </row>
    <row r="55" spans="1:4">
      <c r="A55" t="s">
        <v>353</v>
      </c>
      <c r="B55">
        <v>5400</v>
      </c>
      <c r="C55">
        <v>3057.915</v>
      </c>
      <c r="D55">
        <v>56.628</v>
      </c>
    </row>
    <row r="56" spans="1:4">
      <c r="A56" t="s">
        <v>171</v>
      </c>
      <c r="B56">
        <v>3525</v>
      </c>
      <c r="C56">
        <v>2990.77</v>
      </c>
      <c r="D56">
        <v>84.844499999999996</v>
      </c>
    </row>
    <row r="57" spans="1:4">
      <c r="A57" t="s">
        <v>708</v>
      </c>
      <c r="B57">
        <v>7121.46</v>
      </c>
      <c r="C57">
        <v>2879.33</v>
      </c>
      <c r="D57">
        <v>40.431699999999999</v>
      </c>
    </row>
    <row r="58" spans="1:4">
      <c r="A58" t="s">
        <v>372</v>
      </c>
      <c r="B58">
        <v>14895.3</v>
      </c>
      <c r="C58">
        <v>2877.0554999999999</v>
      </c>
      <c r="D58">
        <v>19.315100000000001</v>
      </c>
    </row>
    <row r="59" spans="1:4">
      <c r="A59" t="s">
        <v>507</v>
      </c>
      <c r="B59">
        <v>6015.89</v>
      </c>
      <c r="C59">
        <v>2862.0113999999999</v>
      </c>
      <c r="D59">
        <v>47.574100000000001</v>
      </c>
    </row>
    <row r="60" spans="1:4">
      <c r="A60" t="s">
        <v>679</v>
      </c>
      <c r="B60">
        <v>10805.34</v>
      </c>
      <c r="C60">
        <v>2745.62</v>
      </c>
      <c r="D60">
        <v>25.409800000000001</v>
      </c>
    </row>
    <row r="61" spans="1:4">
      <c r="A61" t="s">
        <v>160</v>
      </c>
      <c r="B61">
        <v>4414.5</v>
      </c>
      <c r="C61">
        <v>2618.076</v>
      </c>
      <c r="D61">
        <v>59.306199999999997</v>
      </c>
    </row>
    <row r="62" spans="1:4">
      <c r="A62" t="s">
        <v>625</v>
      </c>
      <c r="B62">
        <v>15691</v>
      </c>
      <c r="C62">
        <v>2603.0500000000002</v>
      </c>
      <c r="D62">
        <v>16.589400000000001</v>
      </c>
    </row>
    <row r="63" spans="1:4">
      <c r="A63" t="s">
        <v>354</v>
      </c>
      <c r="B63">
        <v>9459.89</v>
      </c>
      <c r="C63">
        <v>2571.34</v>
      </c>
      <c r="D63">
        <v>27.1814</v>
      </c>
    </row>
    <row r="64" spans="1:4">
      <c r="A64" t="s">
        <v>593</v>
      </c>
      <c r="B64">
        <v>6226.32</v>
      </c>
      <c r="C64">
        <v>2570.2800000000002</v>
      </c>
      <c r="D64">
        <v>41.280799999999999</v>
      </c>
    </row>
    <row r="65" spans="1:4">
      <c r="A65" t="s">
        <v>588</v>
      </c>
      <c r="B65">
        <v>11832.32</v>
      </c>
      <c r="C65" s="26">
        <f>2554.24+'Epson Q1'!M5</f>
        <v>3493.2599999999998</v>
      </c>
      <c r="D65">
        <v>21.5869</v>
      </c>
    </row>
    <row r="66" spans="1:4">
      <c r="A66" t="s">
        <v>315</v>
      </c>
      <c r="B66">
        <v>4418.38</v>
      </c>
      <c r="C66">
        <v>2552.56</v>
      </c>
      <c r="D66">
        <v>57.7714</v>
      </c>
    </row>
    <row r="67" spans="1:4">
      <c r="A67" t="s">
        <v>681</v>
      </c>
      <c r="B67">
        <v>5530</v>
      </c>
      <c r="C67">
        <v>2527.19</v>
      </c>
      <c r="D67">
        <v>45.699599999999997</v>
      </c>
    </row>
    <row r="68" spans="1:4">
      <c r="A68" t="s">
        <v>359</v>
      </c>
      <c r="B68">
        <v>7125.6</v>
      </c>
      <c r="C68">
        <v>2524.4</v>
      </c>
      <c r="D68">
        <v>35.427100000000003</v>
      </c>
    </row>
    <row r="69" spans="1:4">
      <c r="A69" t="s">
        <v>165</v>
      </c>
      <c r="B69">
        <v>4094.13</v>
      </c>
      <c r="C69">
        <v>2505.79</v>
      </c>
      <c r="D69">
        <v>61.2044</v>
      </c>
    </row>
    <row r="70" spans="1:4">
      <c r="A70" t="s">
        <v>272</v>
      </c>
      <c r="B70">
        <v>3935.88</v>
      </c>
      <c r="C70">
        <v>2421.3000000000002</v>
      </c>
      <c r="D70">
        <v>61.518599999999999</v>
      </c>
    </row>
    <row r="71" spans="1:4">
      <c r="A71" t="s">
        <v>329</v>
      </c>
      <c r="B71">
        <v>8826.9</v>
      </c>
      <c r="C71">
        <v>2384.1</v>
      </c>
      <c r="D71">
        <v>27.009399999999999</v>
      </c>
    </row>
    <row r="72" spans="1:4">
      <c r="A72" t="s">
        <v>184</v>
      </c>
      <c r="B72">
        <v>5252.18</v>
      </c>
      <c r="C72">
        <v>2305.4140000000002</v>
      </c>
      <c r="D72">
        <v>43.894399999999997</v>
      </c>
    </row>
    <row r="73" spans="1:4">
      <c r="A73" t="s">
        <v>632</v>
      </c>
      <c r="B73">
        <v>8747.8700000000008</v>
      </c>
      <c r="C73">
        <v>2291.0803999999998</v>
      </c>
      <c r="D73">
        <v>26.190100000000001</v>
      </c>
    </row>
    <row r="74" spans="1:4">
      <c r="A74" t="s">
        <v>304</v>
      </c>
      <c r="B74">
        <v>7213.48</v>
      </c>
      <c r="C74">
        <v>2287.9699999999998</v>
      </c>
      <c r="D74">
        <v>31.7179</v>
      </c>
    </row>
    <row r="75" spans="1:4">
      <c r="A75" t="s">
        <v>369</v>
      </c>
      <c r="B75">
        <v>6770.05</v>
      </c>
      <c r="C75">
        <v>2273.1624999999999</v>
      </c>
      <c r="D75">
        <v>33.576700000000002</v>
      </c>
    </row>
    <row r="76" spans="1:4">
      <c r="A76" t="s">
        <v>346</v>
      </c>
      <c r="B76">
        <v>8580</v>
      </c>
      <c r="C76">
        <v>2263.1999999999998</v>
      </c>
      <c r="D76">
        <v>26.377600000000001</v>
      </c>
    </row>
    <row r="77" spans="1:4">
      <c r="A77" t="s">
        <v>365</v>
      </c>
      <c r="B77">
        <v>5454.25</v>
      </c>
      <c r="C77">
        <v>2259.4899999999998</v>
      </c>
      <c r="D77">
        <v>41.426200000000001</v>
      </c>
    </row>
    <row r="78" spans="1:4">
      <c r="A78" t="s">
        <v>181</v>
      </c>
      <c r="B78">
        <v>10351.6</v>
      </c>
      <c r="C78">
        <v>2254.5700000000002</v>
      </c>
      <c r="D78">
        <v>21.779900000000001</v>
      </c>
    </row>
    <row r="79" spans="1:4">
      <c r="A79" t="s">
        <v>258</v>
      </c>
      <c r="B79">
        <v>6720.97</v>
      </c>
      <c r="C79">
        <v>2248.3000000000002</v>
      </c>
      <c r="D79">
        <v>33.451999999999998</v>
      </c>
    </row>
    <row r="80" spans="1:4">
      <c r="A80" t="s">
        <v>514</v>
      </c>
      <c r="B80">
        <v>3521.57</v>
      </c>
      <c r="C80">
        <v>2214.58</v>
      </c>
      <c r="D80">
        <v>62.886099999999999</v>
      </c>
    </row>
    <row r="81" spans="1:4">
      <c r="A81" t="s">
        <v>535</v>
      </c>
      <c r="B81">
        <v>5416.93</v>
      </c>
      <c r="C81">
        <v>2195.0300000000002</v>
      </c>
      <c r="D81">
        <v>40.521599999999999</v>
      </c>
    </row>
    <row r="82" spans="1:4">
      <c r="A82" t="s">
        <v>308</v>
      </c>
      <c r="B82">
        <v>9001</v>
      </c>
      <c r="C82">
        <v>2168.0048000000002</v>
      </c>
      <c r="D82">
        <v>24.086200000000002</v>
      </c>
    </row>
    <row r="83" spans="1:4">
      <c r="A83" t="s">
        <v>142</v>
      </c>
      <c r="B83">
        <v>3625.85</v>
      </c>
      <c r="C83">
        <v>2136.848</v>
      </c>
      <c r="D83">
        <v>58.933700000000002</v>
      </c>
    </row>
    <row r="84" spans="1:4">
      <c r="A84" t="s">
        <v>183</v>
      </c>
      <c r="B84">
        <v>6411.2</v>
      </c>
      <c r="C84">
        <v>2086.4079999999999</v>
      </c>
      <c r="D84">
        <v>32.543100000000003</v>
      </c>
    </row>
    <row r="85" spans="1:4">
      <c r="A85" t="s">
        <v>159</v>
      </c>
      <c r="B85">
        <v>5520</v>
      </c>
      <c r="C85">
        <v>2076.9068000000002</v>
      </c>
      <c r="D85">
        <v>37.625100000000003</v>
      </c>
    </row>
    <row r="86" spans="1:4">
      <c r="A86" t="s">
        <v>293</v>
      </c>
      <c r="B86">
        <v>2473.5</v>
      </c>
      <c r="C86">
        <v>2075.08</v>
      </c>
      <c r="D86">
        <v>83.892399999999995</v>
      </c>
    </row>
    <row r="87" spans="1:4">
      <c r="A87" t="s">
        <v>316</v>
      </c>
      <c r="B87">
        <v>8614</v>
      </c>
      <c r="C87">
        <v>2073.3575000000001</v>
      </c>
      <c r="D87">
        <v>24.069600000000001</v>
      </c>
    </row>
    <row r="88" spans="1:4">
      <c r="A88" t="s">
        <v>642</v>
      </c>
      <c r="B88">
        <v>6624.6</v>
      </c>
      <c r="C88">
        <v>2031.71</v>
      </c>
      <c r="D88">
        <v>30.6691</v>
      </c>
    </row>
    <row r="89" spans="1:4">
      <c r="A89" t="s">
        <v>342</v>
      </c>
      <c r="B89">
        <v>5882.8</v>
      </c>
      <c r="C89">
        <v>2028.2065</v>
      </c>
      <c r="D89">
        <v>34.476799999999997</v>
      </c>
    </row>
    <row r="90" spans="1:4">
      <c r="A90" t="s">
        <v>667</v>
      </c>
      <c r="B90">
        <v>4908.6000000000004</v>
      </c>
      <c r="C90">
        <v>2020.17</v>
      </c>
      <c r="D90">
        <v>41.155700000000003</v>
      </c>
    </row>
    <row r="91" spans="1:4">
      <c r="A91" t="s">
        <v>109</v>
      </c>
      <c r="B91">
        <v>4006.55</v>
      </c>
      <c r="C91">
        <v>2006.84</v>
      </c>
      <c r="D91">
        <v>50.088900000000002</v>
      </c>
    </row>
    <row r="92" spans="1:4">
      <c r="A92" t="s">
        <v>607</v>
      </c>
      <c r="B92">
        <v>14701.5</v>
      </c>
      <c r="C92">
        <v>1989.3340000000001</v>
      </c>
      <c r="D92">
        <v>13.531499999999999</v>
      </c>
    </row>
    <row r="93" spans="1:4">
      <c r="A93" t="s">
        <v>688</v>
      </c>
      <c r="B93">
        <v>5907.02</v>
      </c>
      <c r="C93">
        <v>1935.69</v>
      </c>
      <c r="D93">
        <v>32.769300000000001</v>
      </c>
    </row>
    <row r="94" spans="1:4">
      <c r="A94" t="s">
        <v>445</v>
      </c>
      <c r="B94">
        <v>5275.5</v>
      </c>
      <c r="C94">
        <v>1912.9</v>
      </c>
      <c r="D94">
        <v>36.26</v>
      </c>
    </row>
    <row r="95" spans="1:4">
      <c r="A95" t="s">
        <v>586</v>
      </c>
      <c r="B95">
        <v>5706.78</v>
      </c>
      <c r="C95">
        <v>1885.5</v>
      </c>
      <c r="D95">
        <v>33.0396</v>
      </c>
    </row>
    <row r="96" spans="1:4">
      <c r="A96" t="s">
        <v>399</v>
      </c>
      <c r="B96">
        <v>6590.15</v>
      </c>
      <c r="C96">
        <v>1882.145</v>
      </c>
      <c r="D96">
        <v>28.559899999999999</v>
      </c>
    </row>
    <row r="97" spans="1:4">
      <c r="A97" t="s">
        <v>412</v>
      </c>
      <c r="B97">
        <v>3883.2</v>
      </c>
      <c r="C97">
        <v>1872.84</v>
      </c>
      <c r="D97">
        <v>48.229199999999999</v>
      </c>
    </row>
    <row r="98" spans="1:4">
      <c r="A98" t="s">
        <v>253</v>
      </c>
      <c r="B98">
        <v>4987.42</v>
      </c>
      <c r="C98">
        <v>1840.912</v>
      </c>
      <c r="D98">
        <v>36.911099999999998</v>
      </c>
    </row>
    <row r="99" spans="1:4">
      <c r="A99" t="s">
        <v>167</v>
      </c>
      <c r="B99">
        <v>6482.99</v>
      </c>
      <c r="C99">
        <v>1837.5826999999999</v>
      </c>
      <c r="D99">
        <v>28.3446</v>
      </c>
    </row>
    <row r="100" spans="1:4">
      <c r="A100" t="s">
        <v>371</v>
      </c>
      <c r="B100">
        <v>3520.76</v>
      </c>
      <c r="C100">
        <v>1824.443</v>
      </c>
      <c r="D100">
        <v>51.819499999999998</v>
      </c>
    </row>
    <row r="101" spans="1:4">
      <c r="A101" t="s">
        <v>321</v>
      </c>
      <c r="B101">
        <v>5541</v>
      </c>
      <c r="C101">
        <v>1817.44</v>
      </c>
      <c r="D101">
        <v>32.799799999999998</v>
      </c>
    </row>
    <row r="102" spans="1:4">
      <c r="A102" t="s">
        <v>690</v>
      </c>
      <c r="B102">
        <v>5075.3</v>
      </c>
      <c r="C102">
        <v>1786.4</v>
      </c>
      <c r="D102">
        <v>35.197899999999997</v>
      </c>
    </row>
    <row r="103" spans="1:4">
      <c r="A103" t="s">
        <v>270</v>
      </c>
      <c r="B103">
        <v>4513.26</v>
      </c>
      <c r="C103">
        <v>1740.25</v>
      </c>
      <c r="D103">
        <v>38.558599999999998</v>
      </c>
    </row>
    <row r="104" spans="1:4">
      <c r="A104" t="s">
        <v>318</v>
      </c>
      <c r="B104">
        <v>3887.56</v>
      </c>
      <c r="C104">
        <v>1720.58</v>
      </c>
      <c r="D104">
        <v>44.258600000000001</v>
      </c>
    </row>
    <row r="105" spans="1:4">
      <c r="A105" t="s">
        <v>111</v>
      </c>
      <c r="B105">
        <v>4602.37</v>
      </c>
      <c r="C105">
        <v>1698.684</v>
      </c>
      <c r="D105">
        <v>36.908799999999999</v>
      </c>
    </row>
    <row r="106" spans="1:4">
      <c r="A106" t="s">
        <v>103</v>
      </c>
      <c r="B106">
        <v>2907.53</v>
      </c>
      <c r="C106">
        <v>1692.5830000000001</v>
      </c>
      <c r="D106">
        <v>58.213700000000003</v>
      </c>
    </row>
    <row r="107" spans="1:4">
      <c r="A107" t="s">
        <v>527</v>
      </c>
      <c r="B107">
        <v>3666.87</v>
      </c>
      <c r="C107">
        <v>1692.42</v>
      </c>
      <c r="D107">
        <v>46.154299999999999</v>
      </c>
    </row>
    <row r="108" spans="1:4">
      <c r="A108" t="s">
        <v>219</v>
      </c>
      <c r="B108">
        <v>4039.05</v>
      </c>
      <c r="C108">
        <v>1677.88</v>
      </c>
      <c r="D108">
        <v>41.541400000000003</v>
      </c>
    </row>
    <row r="109" spans="1:4">
      <c r="A109" t="s">
        <v>425</v>
      </c>
      <c r="B109">
        <v>3637.18</v>
      </c>
      <c r="C109">
        <v>1676.21</v>
      </c>
      <c r="D109">
        <v>46.0854</v>
      </c>
    </row>
    <row r="110" spans="1:4">
      <c r="A110" t="s">
        <v>361</v>
      </c>
      <c r="B110">
        <v>4388.3</v>
      </c>
      <c r="C110">
        <v>1673.289</v>
      </c>
      <c r="D110">
        <v>38.130600000000001</v>
      </c>
    </row>
    <row r="111" spans="1:4">
      <c r="A111" t="s">
        <v>330</v>
      </c>
      <c r="B111">
        <v>5355.13</v>
      </c>
      <c r="C111">
        <v>1655.03</v>
      </c>
      <c r="D111">
        <v>30.9055</v>
      </c>
    </row>
    <row r="112" spans="1:4">
      <c r="A112" t="s">
        <v>180</v>
      </c>
      <c r="B112">
        <v>3088.9</v>
      </c>
      <c r="C112">
        <v>1640.9824000000001</v>
      </c>
      <c r="D112">
        <v>53.125100000000003</v>
      </c>
    </row>
    <row r="113" spans="1:4">
      <c r="A113" t="s">
        <v>312</v>
      </c>
      <c r="B113">
        <v>3584.12</v>
      </c>
      <c r="C113">
        <v>1626.01</v>
      </c>
      <c r="D113">
        <v>45.366999999999997</v>
      </c>
    </row>
    <row r="114" spans="1:4">
      <c r="A114" t="s">
        <v>704</v>
      </c>
      <c r="B114">
        <v>3188.62</v>
      </c>
      <c r="C114">
        <v>1592.912</v>
      </c>
      <c r="D114">
        <v>49.956099999999999</v>
      </c>
    </row>
    <row r="115" spans="1:4">
      <c r="A115" t="s">
        <v>161</v>
      </c>
      <c r="B115">
        <v>2750.09</v>
      </c>
      <c r="C115">
        <v>1586.836</v>
      </c>
      <c r="D115">
        <v>57.7012</v>
      </c>
    </row>
    <row r="116" spans="1:4">
      <c r="A116" t="s">
        <v>300</v>
      </c>
      <c r="B116">
        <v>3933.15</v>
      </c>
      <c r="C116">
        <v>1576.95</v>
      </c>
      <c r="D116">
        <v>40.093800000000002</v>
      </c>
    </row>
    <row r="117" spans="1:4">
      <c r="A117" t="s">
        <v>294</v>
      </c>
      <c r="B117">
        <v>5064.26</v>
      </c>
      <c r="C117">
        <v>1573.96</v>
      </c>
      <c r="D117">
        <v>31.079699999999999</v>
      </c>
    </row>
    <row r="118" spans="1:4">
      <c r="A118" t="s">
        <v>177</v>
      </c>
      <c r="B118">
        <v>3404.33</v>
      </c>
      <c r="C118">
        <v>1542.55</v>
      </c>
      <c r="D118">
        <v>45.311399999999999</v>
      </c>
    </row>
    <row r="119" spans="1:4">
      <c r="A119" t="s">
        <v>569</v>
      </c>
      <c r="B119">
        <v>5835.78</v>
      </c>
      <c r="C119">
        <v>1540.05</v>
      </c>
      <c r="D119">
        <v>26.389700000000001</v>
      </c>
    </row>
    <row r="120" spans="1:4">
      <c r="A120" t="s">
        <v>263</v>
      </c>
      <c r="B120">
        <v>5071.18</v>
      </c>
      <c r="C120">
        <v>1499.46</v>
      </c>
      <c r="D120">
        <v>29.568200000000001</v>
      </c>
    </row>
    <row r="121" spans="1:4">
      <c r="A121" t="s">
        <v>153</v>
      </c>
      <c r="B121">
        <v>2314.64</v>
      </c>
      <c r="C121">
        <v>1487.4736</v>
      </c>
      <c r="D121">
        <v>64.2637</v>
      </c>
    </row>
    <row r="122" spans="1:4">
      <c r="A122" t="s">
        <v>709</v>
      </c>
      <c r="B122">
        <v>2916.96</v>
      </c>
      <c r="C122">
        <v>1462.38</v>
      </c>
      <c r="D122">
        <v>50.133699999999997</v>
      </c>
    </row>
    <row r="123" spans="1:4">
      <c r="A123" t="s">
        <v>382</v>
      </c>
      <c r="B123">
        <v>2813</v>
      </c>
      <c r="C123">
        <v>1445.771</v>
      </c>
      <c r="D123">
        <v>51.396000000000001</v>
      </c>
    </row>
    <row r="124" spans="1:4">
      <c r="A124" t="s">
        <v>534</v>
      </c>
      <c r="B124">
        <v>2144.5700000000002</v>
      </c>
      <c r="C124">
        <v>1433.2</v>
      </c>
      <c r="D124">
        <v>66.8292</v>
      </c>
    </row>
    <row r="125" spans="1:4">
      <c r="A125" t="s">
        <v>405</v>
      </c>
      <c r="B125">
        <v>3555.21</v>
      </c>
      <c r="C125">
        <v>1426.77</v>
      </c>
      <c r="D125">
        <v>40.131799999999998</v>
      </c>
    </row>
    <row r="126" spans="1:4">
      <c r="A126" t="s">
        <v>301</v>
      </c>
      <c r="B126">
        <v>2787.2</v>
      </c>
      <c r="C126">
        <v>1365.22</v>
      </c>
      <c r="D126">
        <v>48.981699999999996</v>
      </c>
    </row>
    <row r="127" spans="1:4">
      <c r="A127" t="s">
        <v>509</v>
      </c>
      <c r="B127">
        <v>2895</v>
      </c>
      <c r="C127">
        <v>1353.91</v>
      </c>
      <c r="D127">
        <v>46.767099999999999</v>
      </c>
    </row>
    <row r="128" spans="1:4">
      <c r="A128" t="s">
        <v>295</v>
      </c>
      <c r="B128">
        <v>2911.8</v>
      </c>
      <c r="C128">
        <v>1350.9939999999999</v>
      </c>
      <c r="D128">
        <v>46.397199999999998</v>
      </c>
    </row>
    <row r="129" spans="1:4">
      <c r="A129" t="s">
        <v>249</v>
      </c>
      <c r="B129">
        <v>5301.98</v>
      </c>
      <c r="C129">
        <v>1331.704</v>
      </c>
      <c r="D129">
        <v>25.117100000000001</v>
      </c>
    </row>
    <row r="130" spans="1:4">
      <c r="A130" t="s">
        <v>673</v>
      </c>
      <c r="B130">
        <v>6997.62</v>
      </c>
      <c r="C130">
        <v>1327.14</v>
      </c>
      <c r="D130">
        <v>18.965499999999999</v>
      </c>
    </row>
    <row r="131" spans="1:4">
      <c r="A131" t="s">
        <v>375</v>
      </c>
      <c r="B131">
        <v>5658.5</v>
      </c>
      <c r="C131">
        <v>1321.5</v>
      </c>
      <c r="D131">
        <v>23.354199999999999</v>
      </c>
    </row>
    <row r="132" spans="1:4">
      <c r="A132" t="s">
        <v>335</v>
      </c>
      <c r="B132">
        <v>4518.5</v>
      </c>
      <c r="C132">
        <v>1319.65</v>
      </c>
      <c r="D132">
        <v>29.205400000000001</v>
      </c>
    </row>
    <row r="133" spans="1:4">
      <c r="A133" t="s">
        <v>276</v>
      </c>
      <c r="B133">
        <v>2712.7</v>
      </c>
      <c r="C133">
        <v>1312.42</v>
      </c>
      <c r="D133">
        <v>48.380499999999998</v>
      </c>
    </row>
    <row r="134" spans="1:4">
      <c r="A134" t="s">
        <v>292</v>
      </c>
      <c r="B134">
        <v>4137.09</v>
      </c>
      <c r="C134">
        <v>1299.4639999999999</v>
      </c>
      <c r="D134">
        <v>31.41</v>
      </c>
    </row>
    <row r="135" spans="1:4">
      <c r="A135" t="s">
        <v>326</v>
      </c>
      <c r="B135">
        <v>4404</v>
      </c>
      <c r="C135">
        <v>1296</v>
      </c>
      <c r="D135">
        <v>29.427700000000002</v>
      </c>
    </row>
    <row r="136" spans="1:4">
      <c r="A136" t="s">
        <v>348</v>
      </c>
      <c r="B136">
        <v>3748</v>
      </c>
      <c r="C136">
        <v>1292.8571999999999</v>
      </c>
      <c r="D136">
        <v>34.494500000000002</v>
      </c>
    </row>
    <row r="137" spans="1:4">
      <c r="A137" t="s">
        <v>360</v>
      </c>
      <c r="B137">
        <v>7499</v>
      </c>
      <c r="C137">
        <v>1286.1089999999999</v>
      </c>
      <c r="D137">
        <v>17.150400000000001</v>
      </c>
    </row>
    <row r="138" spans="1:4">
      <c r="A138" t="s">
        <v>592</v>
      </c>
      <c r="B138">
        <v>3936.18</v>
      </c>
      <c r="C138">
        <v>1281.33</v>
      </c>
      <c r="D138">
        <v>32.552599999999998</v>
      </c>
    </row>
    <row r="139" spans="1:4">
      <c r="A139" t="s">
        <v>208</v>
      </c>
      <c r="B139">
        <v>2251.29</v>
      </c>
      <c r="C139">
        <v>1274.3440000000001</v>
      </c>
      <c r="D139">
        <v>56.604999999999997</v>
      </c>
    </row>
    <row r="140" spans="1:4">
      <c r="A140" t="s">
        <v>408</v>
      </c>
      <c r="B140">
        <v>1916.65</v>
      </c>
      <c r="C140">
        <v>1259.7339999999999</v>
      </c>
      <c r="D140">
        <v>65.725800000000007</v>
      </c>
    </row>
    <row r="141" spans="1:4">
      <c r="A141" t="s">
        <v>693</v>
      </c>
      <c r="B141">
        <v>2501.6</v>
      </c>
      <c r="C141">
        <v>1239.27</v>
      </c>
      <c r="D141">
        <v>49.539000000000001</v>
      </c>
    </row>
    <row r="142" spans="1:4">
      <c r="A142" t="s">
        <v>537</v>
      </c>
      <c r="B142">
        <v>2608.5100000000002</v>
      </c>
      <c r="C142">
        <v>1219.3399999999999</v>
      </c>
      <c r="D142">
        <v>46.744599999999998</v>
      </c>
    </row>
    <row r="143" spans="1:4">
      <c r="A143" t="s">
        <v>587</v>
      </c>
      <c r="B143">
        <v>4560.93</v>
      </c>
      <c r="C143">
        <v>1202.365</v>
      </c>
      <c r="D143">
        <v>26.362200000000001</v>
      </c>
    </row>
    <row r="144" spans="1:4">
      <c r="A144" t="s">
        <v>279</v>
      </c>
      <c r="B144">
        <v>3629.7</v>
      </c>
      <c r="C144">
        <v>1202.01</v>
      </c>
      <c r="D144">
        <v>33.115900000000003</v>
      </c>
    </row>
    <row r="145" spans="1:4">
      <c r="A145" t="s">
        <v>119</v>
      </c>
      <c r="B145">
        <v>2038.36</v>
      </c>
      <c r="C145">
        <v>1180.56</v>
      </c>
      <c r="D145">
        <v>57.917099999999998</v>
      </c>
    </row>
    <row r="146" spans="1:4">
      <c r="A146" t="s">
        <v>283</v>
      </c>
      <c r="B146">
        <v>3756.96</v>
      </c>
      <c r="C146">
        <v>1176.6161999999999</v>
      </c>
      <c r="D146">
        <v>31.318300000000001</v>
      </c>
    </row>
    <row r="147" spans="1:4">
      <c r="A147" t="s">
        <v>286</v>
      </c>
      <c r="B147">
        <v>3181.2</v>
      </c>
      <c r="C147">
        <v>1175.0999999999999</v>
      </c>
      <c r="D147">
        <v>36.938800000000001</v>
      </c>
    </row>
    <row r="148" spans="1:4">
      <c r="A148" t="s">
        <v>574</v>
      </c>
      <c r="B148">
        <v>2292</v>
      </c>
      <c r="C148">
        <v>1160</v>
      </c>
      <c r="D148">
        <v>50.610799999999998</v>
      </c>
    </row>
    <row r="149" spans="1:4">
      <c r="A149" t="s">
        <v>156</v>
      </c>
      <c r="B149">
        <v>1811.49</v>
      </c>
      <c r="C149">
        <v>1159.8699999999999</v>
      </c>
      <c r="D149">
        <v>64.028499999999994</v>
      </c>
    </row>
    <row r="150" spans="1:4">
      <c r="A150" t="s">
        <v>600</v>
      </c>
      <c r="B150">
        <v>1791.45</v>
      </c>
      <c r="C150">
        <v>1154.25</v>
      </c>
      <c r="D150">
        <v>64.430999999999997</v>
      </c>
    </row>
    <row r="151" spans="1:4">
      <c r="A151" t="s">
        <v>337</v>
      </c>
      <c r="B151">
        <v>3383.18</v>
      </c>
      <c r="C151">
        <v>1141.395</v>
      </c>
      <c r="D151">
        <v>33.737299999999998</v>
      </c>
    </row>
    <row r="152" spans="1:4">
      <c r="A152" t="s">
        <v>305</v>
      </c>
      <c r="B152">
        <v>2414.89</v>
      </c>
      <c r="C152">
        <v>1125.902</v>
      </c>
      <c r="D152">
        <v>46.6233</v>
      </c>
    </row>
    <row r="153" spans="1:4">
      <c r="A153" t="s">
        <v>564</v>
      </c>
      <c r="B153">
        <v>4708.8</v>
      </c>
      <c r="C153">
        <v>1106.3699999999999</v>
      </c>
      <c r="D153">
        <v>23.495699999999999</v>
      </c>
    </row>
    <row r="154" spans="1:4">
      <c r="A154" t="s">
        <v>368</v>
      </c>
      <c r="B154">
        <v>5254</v>
      </c>
      <c r="C154">
        <v>1078.8258000000001</v>
      </c>
      <c r="D154">
        <v>20.5334</v>
      </c>
    </row>
    <row r="155" spans="1:4">
      <c r="A155" t="s">
        <v>594</v>
      </c>
      <c r="B155">
        <v>2565.84</v>
      </c>
      <c r="C155">
        <v>1075.3800000000001</v>
      </c>
      <c r="D155">
        <v>41.9114</v>
      </c>
    </row>
    <row r="156" spans="1:4">
      <c r="A156" t="s">
        <v>274</v>
      </c>
      <c r="B156">
        <v>2583.7399999999998</v>
      </c>
      <c r="C156">
        <v>1060.7725</v>
      </c>
      <c r="D156">
        <v>41.055599999999998</v>
      </c>
    </row>
    <row r="157" spans="1:4">
      <c r="A157" t="s">
        <v>410</v>
      </c>
      <c r="B157">
        <v>1750.38</v>
      </c>
      <c r="C157">
        <v>1057.5</v>
      </c>
      <c r="D157">
        <v>60.415399999999998</v>
      </c>
    </row>
    <row r="158" spans="1:4">
      <c r="A158" t="s">
        <v>714</v>
      </c>
      <c r="B158">
        <v>1528.29</v>
      </c>
      <c r="C158">
        <v>1047.509</v>
      </c>
      <c r="D158">
        <v>68.541200000000003</v>
      </c>
    </row>
    <row r="159" spans="1:4">
      <c r="A159" t="s">
        <v>310</v>
      </c>
      <c r="B159">
        <v>2093.9</v>
      </c>
      <c r="C159">
        <v>1038.6143999999999</v>
      </c>
      <c r="D159">
        <v>49.601900000000001</v>
      </c>
    </row>
    <row r="160" spans="1:4">
      <c r="A160" t="s">
        <v>726</v>
      </c>
      <c r="B160">
        <v>1705</v>
      </c>
      <c r="C160">
        <v>1033.24</v>
      </c>
      <c r="D160">
        <v>60.600499999999997</v>
      </c>
    </row>
    <row r="161" spans="1:4">
      <c r="A161" t="s">
        <v>567</v>
      </c>
      <c r="B161">
        <v>1943.39</v>
      </c>
      <c r="C161">
        <v>1027.23</v>
      </c>
      <c r="D161">
        <v>52.857599999999998</v>
      </c>
    </row>
    <row r="162" spans="1:4">
      <c r="A162" t="s">
        <v>309</v>
      </c>
      <c r="B162">
        <v>14500.6</v>
      </c>
      <c r="C162">
        <v>1025.7539999999999</v>
      </c>
      <c r="D162">
        <v>7.0738000000000003</v>
      </c>
    </row>
    <row r="163" spans="1:4">
      <c r="A163" t="s">
        <v>443</v>
      </c>
      <c r="B163">
        <v>1430</v>
      </c>
      <c r="C163">
        <v>1004.64</v>
      </c>
      <c r="D163">
        <v>70.254499999999993</v>
      </c>
    </row>
    <row r="164" spans="1:4">
      <c r="A164" t="s">
        <v>173</v>
      </c>
      <c r="B164">
        <v>1220</v>
      </c>
      <c r="C164">
        <v>1001.986</v>
      </c>
      <c r="D164">
        <v>82.13</v>
      </c>
    </row>
    <row r="165" spans="1:4">
      <c r="A165" t="s">
        <v>252</v>
      </c>
      <c r="B165">
        <v>2222.88</v>
      </c>
      <c r="C165">
        <v>1001.67</v>
      </c>
      <c r="D165">
        <v>45.061799999999998</v>
      </c>
    </row>
    <row r="166" spans="1:4">
      <c r="A166" t="s">
        <v>352</v>
      </c>
      <c r="B166">
        <v>5444.89</v>
      </c>
      <c r="C166">
        <v>984.03300000000002</v>
      </c>
      <c r="D166">
        <v>18.072500000000002</v>
      </c>
    </row>
    <row r="167" spans="1:4">
      <c r="A167" t="s">
        <v>699</v>
      </c>
      <c r="B167">
        <v>2359.9699999999998</v>
      </c>
      <c r="C167">
        <v>961.31</v>
      </c>
      <c r="D167">
        <v>40.733899999999998</v>
      </c>
    </row>
    <row r="168" spans="1:4">
      <c r="A168" t="s">
        <v>356</v>
      </c>
      <c r="B168">
        <v>1619.94</v>
      </c>
      <c r="C168">
        <v>942.9325</v>
      </c>
      <c r="D168">
        <v>58.207799999999999</v>
      </c>
    </row>
    <row r="169" spans="1:4">
      <c r="A169" t="s">
        <v>634</v>
      </c>
      <c r="B169">
        <v>5382</v>
      </c>
      <c r="C169">
        <v>936</v>
      </c>
      <c r="D169">
        <v>17.391300000000001</v>
      </c>
    </row>
    <row r="170" spans="1:4">
      <c r="A170" t="s">
        <v>442</v>
      </c>
      <c r="B170">
        <v>1924.08</v>
      </c>
      <c r="C170">
        <v>930.81399999999996</v>
      </c>
      <c r="D170">
        <v>48.377000000000002</v>
      </c>
    </row>
    <row r="171" spans="1:4">
      <c r="A171" t="s">
        <v>577</v>
      </c>
      <c r="B171">
        <v>1533</v>
      </c>
      <c r="C171">
        <v>924.5</v>
      </c>
      <c r="D171">
        <v>60.3065</v>
      </c>
    </row>
    <row r="172" spans="1:4">
      <c r="A172" t="s">
        <v>297</v>
      </c>
      <c r="B172">
        <v>3182.06</v>
      </c>
      <c r="C172">
        <v>918.56</v>
      </c>
      <c r="D172">
        <v>28.866800000000001</v>
      </c>
    </row>
    <row r="173" spans="1:4">
      <c r="A173" t="s">
        <v>298</v>
      </c>
      <c r="B173">
        <v>4124.8900000000003</v>
      </c>
      <c r="C173">
        <v>905.05</v>
      </c>
      <c r="D173">
        <v>21.941099999999999</v>
      </c>
    </row>
    <row r="174" spans="1:4">
      <c r="A174" t="s">
        <v>277</v>
      </c>
      <c r="B174">
        <v>2420.7800000000002</v>
      </c>
      <c r="C174">
        <v>896.36</v>
      </c>
      <c r="D174">
        <v>37.027700000000003</v>
      </c>
    </row>
    <row r="175" spans="1:4">
      <c r="A175" t="s">
        <v>141</v>
      </c>
      <c r="B175">
        <v>2299.37</v>
      </c>
      <c r="C175">
        <v>880.20519999999999</v>
      </c>
      <c r="D175">
        <v>38.280200000000001</v>
      </c>
    </row>
    <row r="176" spans="1:4">
      <c r="A176" t="s">
        <v>78</v>
      </c>
      <c r="B176">
        <v>1327.16</v>
      </c>
      <c r="C176">
        <v>858.76</v>
      </c>
      <c r="D176">
        <v>64.706500000000005</v>
      </c>
    </row>
    <row r="177" spans="1:4">
      <c r="A177" t="s">
        <v>518</v>
      </c>
      <c r="B177">
        <v>1321.14</v>
      </c>
      <c r="C177">
        <v>838.46199999999999</v>
      </c>
      <c r="D177">
        <v>63.465000000000003</v>
      </c>
    </row>
    <row r="178" spans="1:4">
      <c r="A178" t="s">
        <v>394</v>
      </c>
      <c r="B178">
        <v>1765.25</v>
      </c>
      <c r="C178">
        <v>831.53</v>
      </c>
      <c r="D178">
        <v>47.105499999999999</v>
      </c>
    </row>
    <row r="179" spans="1:4">
      <c r="A179" t="s">
        <v>235</v>
      </c>
      <c r="B179">
        <v>1310</v>
      </c>
      <c r="C179">
        <v>827.6</v>
      </c>
      <c r="D179">
        <v>63.1755</v>
      </c>
    </row>
    <row r="180" spans="1:4">
      <c r="A180" t="s">
        <v>241</v>
      </c>
      <c r="B180">
        <v>2000.6</v>
      </c>
      <c r="C180">
        <v>820.22</v>
      </c>
      <c r="D180">
        <v>40.998699999999999</v>
      </c>
    </row>
    <row r="181" spans="1:4">
      <c r="A181" t="s">
        <v>660</v>
      </c>
      <c r="B181">
        <v>3910</v>
      </c>
      <c r="C181">
        <v>811.5</v>
      </c>
      <c r="D181">
        <v>20.7544</v>
      </c>
    </row>
    <row r="182" spans="1:4">
      <c r="A182" t="s">
        <v>320</v>
      </c>
      <c r="B182">
        <v>1818.93</v>
      </c>
      <c r="C182">
        <v>810.57349999999997</v>
      </c>
      <c r="D182">
        <v>44.563200000000002</v>
      </c>
    </row>
    <row r="183" spans="1:4">
      <c r="A183" t="s">
        <v>403</v>
      </c>
      <c r="B183">
        <v>3026.43</v>
      </c>
      <c r="C183">
        <v>799.54</v>
      </c>
      <c r="D183">
        <v>26.418500000000002</v>
      </c>
    </row>
    <row r="184" spans="1:4">
      <c r="A184" t="s">
        <v>244</v>
      </c>
      <c r="B184">
        <v>1496.4</v>
      </c>
      <c r="C184">
        <v>788.2</v>
      </c>
      <c r="D184">
        <v>52.673000000000002</v>
      </c>
    </row>
    <row r="185" spans="1:4">
      <c r="A185" t="s">
        <v>129</v>
      </c>
      <c r="B185">
        <v>2103.4</v>
      </c>
      <c r="C185">
        <v>783.38</v>
      </c>
      <c r="D185">
        <v>37.243499999999997</v>
      </c>
    </row>
    <row r="186" spans="1:4">
      <c r="A186" t="s">
        <v>176</v>
      </c>
      <c r="B186">
        <v>1383.2</v>
      </c>
      <c r="C186">
        <v>783.12800000000004</v>
      </c>
      <c r="D186">
        <v>56.617100000000001</v>
      </c>
    </row>
    <row r="187" spans="1:4">
      <c r="A187" t="s">
        <v>724</v>
      </c>
      <c r="B187">
        <v>2300.14</v>
      </c>
      <c r="C187">
        <v>779.56</v>
      </c>
      <c r="D187">
        <v>33.891800000000003</v>
      </c>
    </row>
    <row r="188" spans="1:4">
      <c r="A188" t="s">
        <v>284</v>
      </c>
      <c r="B188">
        <v>2377.85</v>
      </c>
      <c r="C188">
        <v>767.25</v>
      </c>
      <c r="D188">
        <v>32.266500000000001</v>
      </c>
    </row>
    <row r="189" spans="1:4">
      <c r="A189" t="s">
        <v>287</v>
      </c>
      <c r="B189">
        <v>2820.9</v>
      </c>
      <c r="C189">
        <v>764.69</v>
      </c>
      <c r="D189">
        <v>27.108000000000001</v>
      </c>
    </row>
    <row r="190" spans="1:4">
      <c r="A190" t="s">
        <v>413</v>
      </c>
      <c r="B190">
        <v>3413.9</v>
      </c>
      <c r="C190">
        <v>759.38959999999997</v>
      </c>
      <c r="D190">
        <v>22.244</v>
      </c>
    </row>
    <row r="191" spans="1:4">
      <c r="A191" t="s">
        <v>532</v>
      </c>
      <c r="B191">
        <v>1601.3</v>
      </c>
      <c r="C191">
        <v>756.1</v>
      </c>
      <c r="D191">
        <v>47.217799999999997</v>
      </c>
    </row>
    <row r="192" spans="1:4">
      <c r="A192" t="s">
        <v>124</v>
      </c>
      <c r="B192">
        <v>1216.69</v>
      </c>
      <c r="C192">
        <v>750.95899999999995</v>
      </c>
      <c r="D192">
        <v>61.721400000000003</v>
      </c>
    </row>
    <row r="193" spans="1:4">
      <c r="A193" t="s">
        <v>134</v>
      </c>
      <c r="B193">
        <v>2396.5500000000002</v>
      </c>
      <c r="C193">
        <v>750.34</v>
      </c>
      <c r="D193">
        <v>31.309100000000001</v>
      </c>
    </row>
    <row r="194" spans="1:4">
      <c r="A194" t="s">
        <v>178</v>
      </c>
      <c r="B194">
        <v>3065.32</v>
      </c>
      <c r="C194">
        <v>722.78</v>
      </c>
      <c r="D194">
        <v>23.5792</v>
      </c>
    </row>
    <row r="195" spans="1:4">
      <c r="A195" t="s">
        <v>307</v>
      </c>
      <c r="B195">
        <v>1466.58</v>
      </c>
      <c r="C195">
        <v>722.65499999999997</v>
      </c>
      <c r="D195">
        <v>49.274799999999999</v>
      </c>
    </row>
    <row r="196" spans="1:4">
      <c r="A196" t="s">
        <v>164</v>
      </c>
      <c r="B196">
        <v>855</v>
      </c>
      <c r="C196">
        <v>703.95</v>
      </c>
      <c r="D196">
        <v>82.333299999999994</v>
      </c>
    </row>
    <row r="197" spans="1:4">
      <c r="A197" t="s">
        <v>63</v>
      </c>
      <c r="B197">
        <v>1233.8</v>
      </c>
      <c r="C197">
        <v>697.95</v>
      </c>
      <c r="D197">
        <v>56.569099999999999</v>
      </c>
    </row>
    <row r="198" spans="1:4">
      <c r="A198" t="s">
        <v>88</v>
      </c>
      <c r="B198">
        <v>1246.03</v>
      </c>
      <c r="C198">
        <v>691.04399999999998</v>
      </c>
      <c r="D198">
        <v>55.459600000000002</v>
      </c>
    </row>
    <row r="199" spans="1:4">
      <c r="A199" t="s">
        <v>262</v>
      </c>
      <c r="B199">
        <v>795</v>
      </c>
      <c r="C199">
        <v>687.95</v>
      </c>
      <c r="D199">
        <v>86.534499999999994</v>
      </c>
    </row>
    <row r="200" spans="1:4">
      <c r="A200" t="s">
        <v>168</v>
      </c>
      <c r="B200">
        <v>4550</v>
      </c>
      <c r="C200">
        <v>687.75</v>
      </c>
      <c r="D200">
        <v>15.1153</v>
      </c>
    </row>
    <row r="201" spans="1:4">
      <c r="A201" t="s">
        <v>447</v>
      </c>
      <c r="B201">
        <v>5838.17</v>
      </c>
      <c r="C201" s="26">
        <f>678.01+'Epson Q1'!M13</f>
        <v>1103.3</v>
      </c>
      <c r="D201">
        <v>11.613300000000001</v>
      </c>
    </row>
    <row r="202" spans="1:4">
      <c r="A202" t="s">
        <v>323</v>
      </c>
      <c r="B202">
        <v>3336.6</v>
      </c>
      <c r="C202">
        <v>674.3</v>
      </c>
      <c r="D202">
        <v>20.209099999999999</v>
      </c>
    </row>
    <row r="203" spans="1:4">
      <c r="A203" t="s">
        <v>285</v>
      </c>
      <c r="B203">
        <v>1845.03</v>
      </c>
      <c r="C203">
        <v>667.61</v>
      </c>
      <c r="D203">
        <v>36.184199999999997</v>
      </c>
    </row>
    <row r="204" spans="1:4">
      <c r="A204" t="s">
        <v>257</v>
      </c>
      <c r="B204">
        <v>1234.8</v>
      </c>
      <c r="C204">
        <v>664.2</v>
      </c>
      <c r="D204">
        <v>53.79</v>
      </c>
    </row>
    <row r="205" spans="1:4">
      <c r="A205" t="s">
        <v>138</v>
      </c>
      <c r="B205">
        <v>1581.24</v>
      </c>
      <c r="C205">
        <v>661.88940000000002</v>
      </c>
      <c r="D205">
        <v>41.858800000000002</v>
      </c>
    </row>
    <row r="206" spans="1:4">
      <c r="A206" t="s">
        <v>591</v>
      </c>
      <c r="B206">
        <v>1068.0899999999999</v>
      </c>
      <c r="C206">
        <v>655.38</v>
      </c>
      <c r="D206">
        <v>61.359900000000003</v>
      </c>
    </row>
    <row r="207" spans="1:4">
      <c r="A207" t="s">
        <v>695</v>
      </c>
      <c r="B207">
        <v>5708.67</v>
      </c>
      <c r="C207">
        <v>641.27</v>
      </c>
      <c r="D207">
        <v>11.2332</v>
      </c>
    </row>
    <row r="208" spans="1:4">
      <c r="A208" t="s">
        <v>687</v>
      </c>
      <c r="B208">
        <v>1727.16</v>
      </c>
      <c r="C208">
        <v>639.36</v>
      </c>
      <c r="D208">
        <v>37.017899999999997</v>
      </c>
    </row>
    <row r="209" spans="1:4">
      <c r="A209" t="s">
        <v>113</v>
      </c>
      <c r="B209">
        <v>3261</v>
      </c>
      <c r="C209">
        <v>635.12</v>
      </c>
      <c r="D209">
        <v>19.476199999999999</v>
      </c>
    </row>
    <row r="210" spans="1:4">
      <c r="A210" t="s">
        <v>722</v>
      </c>
      <c r="B210">
        <v>1772.91</v>
      </c>
      <c r="C210">
        <v>634.69000000000005</v>
      </c>
      <c r="D210">
        <v>35.799300000000002</v>
      </c>
    </row>
    <row r="211" spans="1:4">
      <c r="A211" t="s">
        <v>716</v>
      </c>
      <c r="B211">
        <v>1807.11</v>
      </c>
      <c r="C211">
        <v>628.02</v>
      </c>
      <c r="D211">
        <v>34.752699999999997</v>
      </c>
    </row>
    <row r="212" spans="1:4">
      <c r="A212" t="s">
        <v>101</v>
      </c>
      <c r="B212">
        <v>1225</v>
      </c>
      <c r="C212">
        <v>598.35</v>
      </c>
      <c r="D212">
        <v>48.844799999999999</v>
      </c>
    </row>
    <row r="213" spans="1:4">
      <c r="A213" t="s">
        <v>303</v>
      </c>
      <c r="B213">
        <v>1582.4</v>
      </c>
      <c r="C213">
        <v>596.79999999999995</v>
      </c>
      <c r="D213">
        <v>37.714799999999997</v>
      </c>
    </row>
    <row r="214" spans="1:4">
      <c r="A214" t="s">
        <v>513</v>
      </c>
      <c r="B214">
        <v>1175.55</v>
      </c>
      <c r="C214">
        <v>594.84</v>
      </c>
      <c r="D214">
        <v>50.600900000000003</v>
      </c>
    </row>
    <row r="215" spans="1:4">
      <c r="A215" t="s">
        <v>589</v>
      </c>
      <c r="B215">
        <v>2574.62</v>
      </c>
      <c r="C215">
        <v>589.98800000000006</v>
      </c>
      <c r="D215">
        <v>22.915500000000002</v>
      </c>
    </row>
    <row r="216" spans="1:4">
      <c r="A216" t="s">
        <v>143</v>
      </c>
      <c r="B216">
        <v>1296.96</v>
      </c>
      <c r="C216">
        <v>584.67999999999995</v>
      </c>
      <c r="D216">
        <v>45.080800000000004</v>
      </c>
    </row>
    <row r="217" spans="1:4">
      <c r="A217" t="s">
        <v>296</v>
      </c>
      <c r="B217">
        <v>2920.08</v>
      </c>
      <c r="C217">
        <v>564.12</v>
      </c>
      <c r="D217">
        <v>19.3186</v>
      </c>
    </row>
    <row r="218" spans="1:4">
      <c r="A218" t="s">
        <v>182</v>
      </c>
      <c r="B218">
        <v>1380</v>
      </c>
      <c r="C218">
        <v>539.20000000000005</v>
      </c>
      <c r="D218">
        <v>39.072400000000002</v>
      </c>
    </row>
    <row r="219" spans="1:4">
      <c r="A219" t="s">
        <v>344</v>
      </c>
      <c r="B219">
        <v>832.5</v>
      </c>
      <c r="C219">
        <v>537.75</v>
      </c>
      <c r="D219">
        <v>64.594499999999996</v>
      </c>
    </row>
    <row r="220" spans="1:4">
      <c r="A220" t="s">
        <v>12</v>
      </c>
      <c r="B220">
        <v>847.71</v>
      </c>
      <c r="C220">
        <v>527.35</v>
      </c>
      <c r="D220">
        <v>62.2087</v>
      </c>
    </row>
    <row r="221" spans="1:4">
      <c r="A221" t="s">
        <v>723</v>
      </c>
      <c r="B221">
        <v>1165.4000000000001</v>
      </c>
      <c r="C221">
        <v>526.78</v>
      </c>
      <c r="D221">
        <v>45.201599999999999</v>
      </c>
    </row>
    <row r="222" spans="1:4">
      <c r="A222" t="s">
        <v>94</v>
      </c>
      <c r="B222">
        <v>1512.49</v>
      </c>
      <c r="C222">
        <v>525.25099999999998</v>
      </c>
      <c r="D222">
        <v>34.727499999999999</v>
      </c>
    </row>
    <row r="223" spans="1:4">
      <c r="A223" t="s">
        <v>92</v>
      </c>
      <c r="B223">
        <v>776</v>
      </c>
      <c r="C223">
        <v>524.61</v>
      </c>
      <c r="D223">
        <v>67.604299999999995</v>
      </c>
    </row>
    <row r="224" spans="1:4">
      <c r="A224" t="s">
        <v>118</v>
      </c>
      <c r="B224">
        <v>892.92</v>
      </c>
      <c r="C224">
        <v>523.50599999999997</v>
      </c>
      <c r="D224">
        <v>58.628500000000003</v>
      </c>
    </row>
    <row r="225" spans="1:4">
      <c r="A225" t="s">
        <v>317</v>
      </c>
      <c r="B225">
        <v>1575</v>
      </c>
      <c r="C225">
        <v>506.92500000000001</v>
      </c>
      <c r="D225">
        <v>32.185699999999997</v>
      </c>
    </row>
    <row r="226" spans="1:4">
      <c r="A226" t="s">
        <v>290</v>
      </c>
      <c r="B226">
        <v>3966.25</v>
      </c>
      <c r="C226">
        <v>494.84</v>
      </c>
      <c r="D226">
        <v>12.4762</v>
      </c>
    </row>
    <row r="227" spans="1:4">
      <c r="A227" t="s">
        <v>140</v>
      </c>
      <c r="B227">
        <v>935.59</v>
      </c>
      <c r="C227">
        <v>494.81</v>
      </c>
      <c r="D227">
        <v>52.8874</v>
      </c>
    </row>
    <row r="228" spans="1:4">
      <c r="A228" t="s">
        <v>620</v>
      </c>
      <c r="B228">
        <v>937.86</v>
      </c>
      <c r="C228">
        <v>485.52199999999999</v>
      </c>
      <c r="D228">
        <v>51.769100000000002</v>
      </c>
    </row>
    <row r="229" spans="1:4">
      <c r="A229" t="s">
        <v>661</v>
      </c>
      <c r="B229">
        <v>734.94</v>
      </c>
      <c r="C229">
        <v>478.95499999999998</v>
      </c>
      <c r="D229">
        <v>65.169200000000004</v>
      </c>
    </row>
    <row r="230" spans="1:4">
      <c r="A230" t="s">
        <v>638</v>
      </c>
      <c r="B230">
        <v>1388.5</v>
      </c>
      <c r="C230">
        <v>469.25</v>
      </c>
      <c r="D230">
        <v>33.795400000000001</v>
      </c>
    </row>
    <row r="231" spans="1:4">
      <c r="A231" t="s">
        <v>606</v>
      </c>
      <c r="B231">
        <v>682.51</v>
      </c>
      <c r="C231">
        <v>468</v>
      </c>
      <c r="D231">
        <v>68.570400000000006</v>
      </c>
    </row>
    <row r="232" spans="1:4">
      <c r="A232" t="s">
        <v>267</v>
      </c>
      <c r="B232">
        <v>4438</v>
      </c>
      <c r="C232">
        <v>466.5</v>
      </c>
      <c r="D232">
        <v>10.5114</v>
      </c>
    </row>
    <row r="233" spans="1:4">
      <c r="A233" t="s">
        <v>596</v>
      </c>
      <c r="B233">
        <v>1862.84</v>
      </c>
      <c r="C233">
        <v>464.57100000000003</v>
      </c>
      <c r="D233">
        <v>24.938800000000001</v>
      </c>
    </row>
    <row r="234" spans="1:4">
      <c r="A234" t="s">
        <v>65</v>
      </c>
      <c r="B234">
        <v>805.42</v>
      </c>
      <c r="C234">
        <v>464.24</v>
      </c>
      <c r="D234">
        <v>57.639400000000002</v>
      </c>
    </row>
    <row r="235" spans="1:4">
      <c r="A235" t="s">
        <v>144</v>
      </c>
      <c r="B235">
        <v>850.36</v>
      </c>
      <c r="C235">
        <v>461.21199999999999</v>
      </c>
      <c r="D235">
        <v>54.237200000000001</v>
      </c>
    </row>
    <row r="236" spans="1:4">
      <c r="A236" t="s">
        <v>314</v>
      </c>
      <c r="B236">
        <v>1488.31</v>
      </c>
      <c r="C236">
        <v>452.30349999999999</v>
      </c>
      <c r="D236">
        <v>30.3904</v>
      </c>
    </row>
    <row r="237" spans="1:4">
      <c r="A237" t="s">
        <v>655</v>
      </c>
      <c r="B237">
        <v>831</v>
      </c>
      <c r="C237">
        <v>450.75</v>
      </c>
      <c r="D237">
        <v>54.241799999999998</v>
      </c>
    </row>
    <row r="238" spans="1:4">
      <c r="A238" t="s">
        <v>33</v>
      </c>
      <c r="B238">
        <v>1031.51</v>
      </c>
      <c r="C238">
        <v>449.72149999999999</v>
      </c>
      <c r="D238">
        <v>43.598300000000002</v>
      </c>
    </row>
    <row r="239" spans="1:4">
      <c r="A239" t="s">
        <v>351</v>
      </c>
      <c r="B239">
        <v>2320</v>
      </c>
      <c r="C239">
        <v>448.63200000000001</v>
      </c>
      <c r="D239">
        <v>19.337499999999999</v>
      </c>
    </row>
    <row r="240" spans="1:4">
      <c r="A240" t="s">
        <v>163</v>
      </c>
      <c r="B240">
        <v>1017.6</v>
      </c>
      <c r="C240">
        <v>447.55200000000002</v>
      </c>
      <c r="D240">
        <v>43.981099999999998</v>
      </c>
    </row>
    <row r="241" spans="1:4">
      <c r="A241" t="s">
        <v>268</v>
      </c>
      <c r="B241">
        <v>904.8</v>
      </c>
      <c r="C241">
        <v>447.29599999999999</v>
      </c>
      <c r="D241">
        <v>49.4358</v>
      </c>
    </row>
    <row r="242" spans="1:4">
      <c r="A242" t="s">
        <v>121</v>
      </c>
      <c r="B242">
        <v>1079.5999999999999</v>
      </c>
      <c r="C242">
        <v>434</v>
      </c>
      <c r="D242">
        <v>40.200000000000003</v>
      </c>
    </row>
    <row r="243" spans="1:4">
      <c r="A243" t="s">
        <v>246</v>
      </c>
      <c r="B243">
        <v>949.08</v>
      </c>
      <c r="C243">
        <v>433.26</v>
      </c>
      <c r="D243">
        <v>45.650500000000001</v>
      </c>
    </row>
    <row r="244" spans="1:4">
      <c r="A244" t="s">
        <v>135</v>
      </c>
      <c r="B244">
        <v>821.16</v>
      </c>
      <c r="C244">
        <v>428.19</v>
      </c>
      <c r="D244">
        <v>52.144500000000001</v>
      </c>
    </row>
    <row r="245" spans="1:4">
      <c r="A245" t="s">
        <v>280</v>
      </c>
      <c r="B245">
        <v>2242.4</v>
      </c>
      <c r="C245">
        <v>427</v>
      </c>
      <c r="D245">
        <v>19.042000000000002</v>
      </c>
    </row>
    <row r="246" spans="1:4">
      <c r="A246" t="s">
        <v>254</v>
      </c>
      <c r="B246">
        <v>2086.3200000000002</v>
      </c>
      <c r="C246">
        <v>423.99</v>
      </c>
      <c r="D246">
        <v>20.322299999999998</v>
      </c>
    </row>
    <row r="247" spans="1:4">
      <c r="A247" t="s">
        <v>275</v>
      </c>
      <c r="B247">
        <v>1689</v>
      </c>
      <c r="C247">
        <v>423.38</v>
      </c>
      <c r="D247">
        <v>25.0669</v>
      </c>
    </row>
    <row r="248" spans="1:4">
      <c r="A248" t="s">
        <v>93</v>
      </c>
      <c r="B248">
        <v>802.85</v>
      </c>
      <c r="C248">
        <v>417.76</v>
      </c>
      <c r="D248">
        <v>52.034599999999998</v>
      </c>
    </row>
    <row r="249" spans="1:4">
      <c r="A249" t="s">
        <v>396</v>
      </c>
      <c r="B249">
        <v>1430.5</v>
      </c>
      <c r="C249">
        <v>415.05</v>
      </c>
      <c r="D249">
        <v>29.014299999999999</v>
      </c>
    </row>
    <row r="250" spans="1:4">
      <c r="A250" t="s">
        <v>21</v>
      </c>
      <c r="B250">
        <v>667.54</v>
      </c>
      <c r="C250">
        <v>391.22</v>
      </c>
      <c r="D250">
        <v>58.606200000000001</v>
      </c>
    </row>
    <row r="251" spans="1:4">
      <c r="A251" t="s">
        <v>568</v>
      </c>
      <c r="B251">
        <v>932.3</v>
      </c>
      <c r="C251">
        <v>383.05</v>
      </c>
      <c r="D251">
        <v>41.086500000000001</v>
      </c>
    </row>
    <row r="252" spans="1:4">
      <c r="A252" t="s">
        <v>245</v>
      </c>
      <c r="B252">
        <v>1112.1600000000001</v>
      </c>
      <c r="C252">
        <v>381.82</v>
      </c>
      <c r="D252">
        <v>34.331299999999999</v>
      </c>
    </row>
    <row r="253" spans="1:4">
      <c r="A253" t="s">
        <v>585</v>
      </c>
      <c r="B253">
        <v>2926</v>
      </c>
      <c r="C253">
        <v>380.31400000000002</v>
      </c>
      <c r="D253">
        <v>12.9977</v>
      </c>
    </row>
    <row r="254" spans="1:4">
      <c r="A254" t="s">
        <v>145</v>
      </c>
      <c r="B254">
        <v>537.57000000000005</v>
      </c>
      <c r="C254">
        <v>376.77</v>
      </c>
      <c r="D254">
        <v>70.087599999999995</v>
      </c>
    </row>
    <row r="255" spans="1:4">
      <c r="A255" t="s">
        <v>76</v>
      </c>
      <c r="B255">
        <v>904.73</v>
      </c>
      <c r="C255">
        <v>376.69799999999998</v>
      </c>
      <c r="D255">
        <v>41.636499999999998</v>
      </c>
    </row>
    <row r="256" spans="1:4">
      <c r="A256" t="s">
        <v>381</v>
      </c>
      <c r="B256">
        <v>2093.41</v>
      </c>
      <c r="C256">
        <v>374.2</v>
      </c>
      <c r="D256">
        <v>17.8751</v>
      </c>
    </row>
    <row r="257" spans="1:4">
      <c r="A257" t="s">
        <v>402</v>
      </c>
      <c r="B257">
        <v>2768.6</v>
      </c>
      <c r="C257">
        <v>374</v>
      </c>
      <c r="D257">
        <v>13.508599999999999</v>
      </c>
    </row>
    <row r="258" spans="1:4">
      <c r="A258" t="s">
        <v>350</v>
      </c>
      <c r="B258">
        <v>614.25</v>
      </c>
      <c r="C258">
        <v>372.01499999999999</v>
      </c>
      <c r="D258">
        <v>60.564100000000003</v>
      </c>
    </row>
    <row r="259" spans="1:4">
      <c r="A259" t="s">
        <v>90</v>
      </c>
      <c r="B259">
        <v>548.33000000000004</v>
      </c>
      <c r="C259">
        <v>371.79399999999998</v>
      </c>
      <c r="D259">
        <v>67.804699999999997</v>
      </c>
    </row>
    <row r="260" spans="1:4">
      <c r="A260" t="s">
        <v>613</v>
      </c>
      <c r="B260">
        <v>660</v>
      </c>
      <c r="C260">
        <v>370.8</v>
      </c>
      <c r="D260">
        <v>56.181800000000003</v>
      </c>
    </row>
    <row r="261" spans="1:4">
      <c r="A261" t="s">
        <v>169</v>
      </c>
      <c r="B261">
        <v>588.03</v>
      </c>
      <c r="C261">
        <v>370.5</v>
      </c>
      <c r="D261">
        <v>63.006900000000002</v>
      </c>
    </row>
    <row r="262" spans="1:4">
      <c r="A262" t="s">
        <v>200</v>
      </c>
      <c r="B262">
        <v>725.98</v>
      </c>
      <c r="C262">
        <v>365.66</v>
      </c>
      <c r="D262">
        <v>50.367699999999999</v>
      </c>
    </row>
    <row r="263" spans="1:4">
      <c r="A263" t="s">
        <v>647</v>
      </c>
      <c r="B263">
        <v>901.99</v>
      </c>
      <c r="C263">
        <v>363.00799999999998</v>
      </c>
      <c r="D263">
        <v>40.245199999999997</v>
      </c>
    </row>
    <row r="264" spans="1:4">
      <c r="A264" t="s">
        <v>38</v>
      </c>
      <c r="B264">
        <v>533.55999999999995</v>
      </c>
      <c r="C264">
        <v>358.84</v>
      </c>
      <c r="D264">
        <v>67.253900000000002</v>
      </c>
    </row>
    <row r="265" spans="1:4">
      <c r="A265" t="s">
        <v>147</v>
      </c>
      <c r="B265">
        <v>755.51</v>
      </c>
      <c r="C265">
        <v>351.86399999999998</v>
      </c>
      <c r="D265">
        <v>46.573</v>
      </c>
    </row>
    <row r="266" spans="1:4">
      <c r="A266" t="s">
        <v>35</v>
      </c>
      <c r="B266">
        <v>585.14</v>
      </c>
      <c r="C266">
        <v>351.536</v>
      </c>
      <c r="D266">
        <v>60.077199999999998</v>
      </c>
    </row>
    <row r="267" spans="1:4">
      <c r="A267" t="s">
        <v>69</v>
      </c>
      <c r="B267">
        <v>678.89</v>
      </c>
      <c r="C267">
        <v>350.94</v>
      </c>
      <c r="D267">
        <v>51.693199999999997</v>
      </c>
    </row>
    <row r="268" spans="1:4">
      <c r="A268" t="s">
        <v>409</v>
      </c>
      <c r="B268">
        <v>869.74</v>
      </c>
      <c r="C268">
        <v>350.74</v>
      </c>
      <c r="D268">
        <v>40.326900000000002</v>
      </c>
    </row>
    <row r="269" spans="1:4">
      <c r="A269" t="s">
        <v>727</v>
      </c>
      <c r="B269">
        <v>673.6</v>
      </c>
      <c r="C269">
        <v>350.57799999999997</v>
      </c>
      <c r="D269">
        <v>52.045400000000001</v>
      </c>
    </row>
    <row r="270" spans="1:4">
      <c r="A270" t="s">
        <v>261</v>
      </c>
      <c r="B270">
        <v>1322.87</v>
      </c>
      <c r="C270">
        <v>344.5625</v>
      </c>
      <c r="D270">
        <v>26.046500000000002</v>
      </c>
    </row>
    <row r="271" spans="1:4">
      <c r="A271" t="s">
        <v>149</v>
      </c>
      <c r="B271">
        <v>649.66999999999996</v>
      </c>
      <c r="C271">
        <v>336.33</v>
      </c>
      <c r="D271">
        <v>51.769300000000001</v>
      </c>
    </row>
    <row r="272" spans="1:4">
      <c r="A272" t="s">
        <v>652</v>
      </c>
      <c r="B272">
        <v>763.65</v>
      </c>
      <c r="C272">
        <v>336.26</v>
      </c>
      <c r="D272">
        <v>44.033200000000001</v>
      </c>
    </row>
    <row r="273" spans="1:4">
      <c r="A273" t="s">
        <v>60</v>
      </c>
      <c r="B273">
        <v>684.11</v>
      </c>
      <c r="C273">
        <v>332.66149999999999</v>
      </c>
      <c r="D273">
        <v>48.626899999999999</v>
      </c>
    </row>
    <row r="274" spans="1:4">
      <c r="A274" t="s">
        <v>58</v>
      </c>
      <c r="B274">
        <v>490.4</v>
      </c>
      <c r="C274">
        <v>328.78</v>
      </c>
      <c r="D274">
        <v>67.043199999999999</v>
      </c>
    </row>
    <row r="275" spans="1:4">
      <c r="A275" t="s">
        <v>519</v>
      </c>
      <c r="B275">
        <v>1772.1</v>
      </c>
      <c r="C275">
        <v>323.476</v>
      </c>
      <c r="D275">
        <v>18.253799999999998</v>
      </c>
    </row>
    <row r="276" spans="1:4">
      <c r="A276" t="s">
        <v>306</v>
      </c>
      <c r="B276">
        <v>1155.8399999999999</v>
      </c>
      <c r="C276">
        <v>319.2</v>
      </c>
      <c r="D276">
        <v>27.616199999999999</v>
      </c>
    </row>
    <row r="277" spans="1:4">
      <c r="A277" t="s">
        <v>328</v>
      </c>
      <c r="B277">
        <v>1248.96</v>
      </c>
      <c r="C277">
        <v>308.91399999999999</v>
      </c>
      <c r="D277">
        <v>24.733599999999999</v>
      </c>
    </row>
    <row r="278" spans="1:4">
      <c r="A278" t="s">
        <v>438</v>
      </c>
      <c r="B278">
        <v>409.86</v>
      </c>
      <c r="C278">
        <v>304.86500000000001</v>
      </c>
      <c r="D278">
        <v>74.3827</v>
      </c>
    </row>
    <row r="279" spans="1:4">
      <c r="A279" t="s">
        <v>46</v>
      </c>
      <c r="B279">
        <v>336</v>
      </c>
      <c r="C279">
        <v>304.45600000000002</v>
      </c>
      <c r="D279">
        <v>90.611900000000006</v>
      </c>
    </row>
    <row r="280" spans="1:4">
      <c r="A280" t="s">
        <v>663</v>
      </c>
      <c r="B280">
        <v>486.84</v>
      </c>
      <c r="C280">
        <v>303.33</v>
      </c>
      <c r="D280">
        <v>62.305799999999998</v>
      </c>
    </row>
    <row r="281" spans="1:4">
      <c r="A281" t="s">
        <v>170</v>
      </c>
      <c r="B281">
        <v>487.9</v>
      </c>
      <c r="C281">
        <v>297.16000000000003</v>
      </c>
      <c r="D281">
        <v>60.905900000000003</v>
      </c>
    </row>
    <row r="282" spans="1:4">
      <c r="A282" t="s">
        <v>357</v>
      </c>
      <c r="B282">
        <v>721.94</v>
      </c>
      <c r="C282">
        <v>287.10149999999999</v>
      </c>
      <c r="D282">
        <v>39.768000000000001</v>
      </c>
    </row>
    <row r="283" spans="1:4">
      <c r="A283" t="s">
        <v>80</v>
      </c>
      <c r="B283">
        <v>474.56</v>
      </c>
      <c r="C283">
        <v>282.95999999999998</v>
      </c>
      <c r="D283">
        <v>59.625700000000002</v>
      </c>
    </row>
    <row r="284" spans="1:4">
      <c r="A284" t="s">
        <v>561</v>
      </c>
      <c r="B284">
        <v>800</v>
      </c>
      <c r="C284">
        <v>279.23</v>
      </c>
      <c r="D284">
        <v>34.903700000000001</v>
      </c>
    </row>
    <row r="285" spans="1:4">
      <c r="A285" t="s">
        <v>397</v>
      </c>
      <c r="B285">
        <v>1162.2</v>
      </c>
      <c r="C285">
        <v>271.05</v>
      </c>
      <c r="D285">
        <v>23.322099999999999</v>
      </c>
    </row>
    <row r="286" spans="1:4">
      <c r="A286" t="s">
        <v>95</v>
      </c>
      <c r="B286">
        <v>429.65</v>
      </c>
      <c r="C286">
        <v>268.20999999999998</v>
      </c>
      <c r="D286">
        <v>62.425199999999997</v>
      </c>
    </row>
    <row r="287" spans="1:4">
      <c r="A287" t="s">
        <v>684</v>
      </c>
      <c r="B287">
        <v>1092.8900000000001</v>
      </c>
      <c r="C287">
        <v>268.02999999999997</v>
      </c>
      <c r="D287">
        <v>24.524799999999999</v>
      </c>
    </row>
    <row r="288" spans="1:4">
      <c r="A288" t="s">
        <v>515</v>
      </c>
      <c r="B288">
        <v>765.9</v>
      </c>
      <c r="C288">
        <v>267.351</v>
      </c>
      <c r="D288">
        <v>34.906700000000001</v>
      </c>
    </row>
    <row r="289" spans="1:4">
      <c r="A289" t="s">
        <v>211</v>
      </c>
      <c r="B289">
        <v>414.2</v>
      </c>
      <c r="C289">
        <v>267.33999999999997</v>
      </c>
      <c r="D289">
        <v>64.543599999999998</v>
      </c>
    </row>
    <row r="290" spans="1:4">
      <c r="A290" t="s">
        <v>106</v>
      </c>
      <c r="B290">
        <v>779.49</v>
      </c>
      <c r="C290">
        <v>266.01</v>
      </c>
      <c r="D290">
        <v>34.126100000000001</v>
      </c>
    </row>
    <row r="291" spans="1:4">
      <c r="A291" t="s">
        <v>291</v>
      </c>
      <c r="B291">
        <v>473.01</v>
      </c>
      <c r="C291">
        <v>258.43</v>
      </c>
      <c r="D291">
        <v>54.635199999999998</v>
      </c>
    </row>
    <row r="292" spans="1:4">
      <c r="A292" t="s">
        <v>98</v>
      </c>
      <c r="B292">
        <v>462</v>
      </c>
      <c r="C292">
        <v>256.2</v>
      </c>
      <c r="D292">
        <v>55.454500000000003</v>
      </c>
    </row>
    <row r="293" spans="1:4">
      <c r="A293" t="s">
        <v>420</v>
      </c>
      <c r="B293">
        <v>1218.57</v>
      </c>
      <c r="C293">
        <v>256.2</v>
      </c>
      <c r="D293">
        <v>21.0246</v>
      </c>
    </row>
    <row r="294" spans="1:4">
      <c r="A294" t="s">
        <v>240</v>
      </c>
      <c r="B294">
        <v>780</v>
      </c>
      <c r="C294">
        <v>256</v>
      </c>
      <c r="D294">
        <v>32.820500000000003</v>
      </c>
    </row>
    <row r="295" spans="1:4">
      <c r="A295" t="s">
        <v>398</v>
      </c>
      <c r="B295">
        <v>507.68</v>
      </c>
      <c r="C295">
        <v>254.58799999999999</v>
      </c>
      <c r="D295">
        <v>50.147300000000001</v>
      </c>
    </row>
    <row r="296" spans="1:4">
      <c r="A296" t="s">
        <v>603</v>
      </c>
      <c r="B296">
        <v>996</v>
      </c>
      <c r="C296">
        <v>248.88</v>
      </c>
      <c r="D296">
        <v>24.9879</v>
      </c>
    </row>
    <row r="297" spans="1:4">
      <c r="A297" t="s">
        <v>231</v>
      </c>
      <c r="B297">
        <v>696.68</v>
      </c>
      <c r="C297">
        <v>245.91</v>
      </c>
      <c r="D297">
        <v>35.297400000000003</v>
      </c>
    </row>
    <row r="298" spans="1:4">
      <c r="A298" t="s">
        <v>278</v>
      </c>
      <c r="B298">
        <v>491.31</v>
      </c>
      <c r="C298">
        <v>245.745</v>
      </c>
      <c r="D298">
        <v>50.018300000000004</v>
      </c>
    </row>
    <row r="299" spans="1:4">
      <c r="A299" t="s">
        <v>325</v>
      </c>
      <c r="B299">
        <v>438.8</v>
      </c>
      <c r="C299">
        <v>245.70500000000001</v>
      </c>
      <c r="D299">
        <v>55.994700000000002</v>
      </c>
    </row>
    <row r="300" spans="1:4">
      <c r="A300" t="s">
        <v>543</v>
      </c>
      <c r="B300">
        <v>774.9</v>
      </c>
      <c r="C300">
        <v>236.8</v>
      </c>
      <c r="D300">
        <v>30.558700000000002</v>
      </c>
    </row>
    <row r="301" spans="1:4">
      <c r="A301" t="s">
        <v>68</v>
      </c>
      <c r="B301">
        <v>620</v>
      </c>
      <c r="C301">
        <v>235</v>
      </c>
      <c r="D301">
        <v>37.903199999999998</v>
      </c>
    </row>
    <row r="302" spans="1:4">
      <c r="A302" t="s">
        <v>675</v>
      </c>
      <c r="B302">
        <v>509.15</v>
      </c>
      <c r="C302">
        <v>230.52</v>
      </c>
      <c r="D302">
        <v>45.275399999999998</v>
      </c>
    </row>
    <row r="303" spans="1:4">
      <c r="A303" t="s">
        <v>414</v>
      </c>
      <c r="B303">
        <v>340</v>
      </c>
      <c r="C303">
        <v>227.44</v>
      </c>
      <c r="D303">
        <v>66.894099999999995</v>
      </c>
    </row>
    <row r="304" spans="1:4">
      <c r="A304" t="s">
        <v>27</v>
      </c>
      <c r="B304">
        <v>302.60000000000002</v>
      </c>
      <c r="C304">
        <v>225.7</v>
      </c>
      <c r="D304">
        <v>74.5869</v>
      </c>
    </row>
    <row r="305" spans="1:4">
      <c r="A305" t="s">
        <v>31</v>
      </c>
      <c r="B305">
        <v>351.55</v>
      </c>
      <c r="C305">
        <v>224.75</v>
      </c>
      <c r="D305">
        <v>63.931100000000001</v>
      </c>
    </row>
    <row r="306" spans="1:4">
      <c r="A306" t="s">
        <v>735</v>
      </c>
      <c r="B306">
        <v>360</v>
      </c>
      <c r="C306">
        <v>219.81</v>
      </c>
      <c r="D306">
        <v>61.058300000000003</v>
      </c>
    </row>
    <row r="307" spans="1:4">
      <c r="A307" t="s">
        <v>666</v>
      </c>
      <c r="B307">
        <v>312.39999999999998</v>
      </c>
      <c r="C307">
        <v>205.52</v>
      </c>
      <c r="D307">
        <v>65.787400000000005</v>
      </c>
    </row>
    <row r="308" spans="1:4">
      <c r="A308" t="s">
        <v>45</v>
      </c>
      <c r="B308">
        <v>333.88</v>
      </c>
      <c r="C308">
        <v>203.12</v>
      </c>
      <c r="D308">
        <v>60.836199999999998</v>
      </c>
    </row>
    <row r="309" spans="1:4">
      <c r="A309" t="s">
        <v>67</v>
      </c>
      <c r="B309">
        <v>439.3</v>
      </c>
      <c r="C309">
        <v>202.35499999999999</v>
      </c>
      <c r="D309">
        <v>46.063000000000002</v>
      </c>
    </row>
    <row r="310" spans="1:4">
      <c r="A310" t="s">
        <v>685</v>
      </c>
      <c r="B310">
        <v>909</v>
      </c>
      <c r="C310">
        <v>196</v>
      </c>
      <c r="D310">
        <v>21.562100000000001</v>
      </c>
    </row>
    <row r="311" spans="1:4">
      <c r="A311" t="s">
        <v>282</v>
      </c>
      <c r="B311">
        <v>326.73</v>
      </c>
      <c r="C311">
        <v>190.23</v>
      </c>
      <c r="D311">
        <v>58.222299999999997</v>
      </c>
    </row>
    <row r="312" spans="1:4">
      <c r="A312" t="s">
        <v>674</v>
      </c>
      <c r="B312">
        <v>340.32</v>
      </c>
      <c r="C312">
        <v>189.12</v>
      </c>
      <c r="D312">
        <v>55.571199999999997</v>
      </c>
    </row>
    <row r="313" spans="1:4">
      <c r="A313" t="s">
        <v>50</v>
      </c>
      <c r="B313">
        <v>327.12</v>
      </c>
      <c r="C313">
        <v>186.6</v>
      </c>
      <c r="D313">
        <v>57.043199999999999</v>
      </c>
    </row>
    <row r="314" spans="1:4">
      <c r="A314" t="s">
        <v>604</v>
      </c>
      <c r="B314">
        <v>505.24</v>
      </c>
      <c r="C314">
        <v>182.86</v>
      </c>
      <c r="D314">
        <v>36.192700000000002</v>
      </c>
    </row>
    <row r="315" spans="1:4">
      <c r="A315" t="s">
        <v>70</v>
      </c>
      <c r="B315">
        <v>260</v>
      </c>
      <c r="C315">
        <v>178.42</v>
      </c>
      <c r="D315">
        <v>68.623000000000005</v>
      </c>
    </row>
    <row r="316" spans="1:4">
      <c r="A316" t="s">
        <v>212</v>
      </c>
      <c r="B316">
        <v>280</v>
      </c>
      <c r="C316">
        <v>176.02</v>
      </c>
      <c r="D316">
        <v>62.864199999999997</v>
      </c>
    </row>
    <row r="317" spans="1:4">
      <c r="A317" t="s">
        <v>453</v>
      </c>
      <c r="B317">
        <v>200</v>
      </c>
      <c r="C317">
        <v>174.6</v>
      </c>
      <c r="D317">
        <v>87.3</v>
      </c>
    </row>
    <row r="318" spans="1:4">
      <c r="A318" t="s">
        <v>669</v>
      </c>
      <c r="B318">
        <v>503.08</v>
      </c>
      <c r="C318">
        <v>174.6</v>
      </c>
      <c r="D318">
        <v>34.706200000000003</v>
      </c>
    </row>
    <row r="319" spans="1:4">
      <c r="A319" t="s">
        <v>662</v>
      </c>
      <c r="B319">
        <v>185.3</v>
      </c>
      <c r="C319">
        <v>166.661</v>
      </c>
      <c r="D319">
        <v>89.941100000000006</v>
      </c>
    </row>
    <row r="320" spans="1:4">
      <c r="A320" t="s">
        <v>616</v>
      </c>
      <c r="B320">
        <v>496.5</v>
      </c>
      <c r="C320">
        <v>166.35</v>
      </c>
      <c r="D320">
        <v>33.5045</v>
      </c>
    </row>
    <row r="321" spans="1:4">
      <c r="A321" t="s">
        <v>288</v>
      </c>
      <c r="B321">
        <v>535.28</v>
      </c>
      <c r="C321">
        <v>163.44</v>
      </c>
      <c r="D321">
        <v>30.5335</v>
      </c>
    </row>
    <row r="322" spans="1:4">
      <c r="A322" t="s">
        <v>590</v>
      </c>
      <c r="B322">
        <v>395.74</v>
      </c>
      <c r="C322">
        <v>162.52000000000001</v>
      </c>
      <c r="D322">
        <v>41.067300000000003</v>
      </c>
    </row>
    <row r="323" spans="1:4">
      <c r="A323" t="s">
        <v>556</v>
      </c>
      <c r="B323">
        <v>193.03</v>
      </c>
      <c r="C323">
        <v>162.06200000000001</v>
      </c>
      <c r="D323">
        <v>83.956800000000001</v>
      </c>
    </row>
    <row r="324" spans="1:4">
      <c r="A324" t="s">
        <v>224</v>
      </c>
      <c r="B324">
        <v>1497.73</v>
      </c>
      <c r="C324">
        <v>161.941</v>
      </c>
      <c r="D324">
        <v>10.8124</v>
      </c>
    </row>
    <row r="325" spans="1:4">
      <c r="A325" t="s">
        <v>711</v>
      </c>
      <c r="B325">
        <v>441.03</v>
      </c>
      <c r="C325">
        <v>157.63</v>
      </c>
      <c r="D325">
        <v>35.741300000000003</v>
      </c>
    </row>
    <row r="326" spans="1:4">
      <c r="A326" t="s">
        <v>640</v>
      </c>
      <c r="B326">
        <v>420</v>
      </c>
      <c r="C326">
        <v>155.6</v>
      </c>
      <c r="D326">
        <v>37.047600000000003</v>
      </c>
    </row>
    <row r="327" spans="1:4">
      <c r="A327" t="s">
        <v>89</v>
      </c>
      <c r="B327">
        <v>277.2</v>
      </c>
      <c r="C327">
        <v>152.99</v>
      </c>
      <c r="D327">
        <v>55.191099999999999</v>
      </c>
    </row>
    <row r="328" spans="1:4">
      <c r="A328" t="s">
        <v>117</v>
      </c>
      <c r="B328">
        <v>409.2</v>
      </c>
      <c r="C328">
        <v>149.16</v>
      </c>
      <c r="D328">
        <v>36.451599999999999</v>
      </c>
    </row>
    <row r="329" spans="1:4">
      <c r="A329" t="s">
        <v>47</v>
      </c>
      <c r="B329">
        <v>219.35</v>
      </c>
      <c r="C329">
        <v>149.09</v>
      </c>
      <c r="D329">
        <v>67.968900000000005</v>
      </c>
    </row>
    <row r="330" spans="1:4">
      <c r="A330" t="s">
        <v>17</v>
      </c>
      <c r="B330">
        <v>353.33</v>
      </c>
      <c r="C330">
        <v>147.327</v>
      </c>
      <c r="D330">
        <v>41.6967</v>
      </c>
    </row>
    <row r="331" spans="1:4">
      <c r="A331" t="s">
        <v>8</v>
      </c>
      <c r="B331">
        <v>411.84</v>
      </c>
      <c r="C331">
        <v>146.52000000000001</v>
      </c>
      <c r="D331">
        <v>35.576900000000002</v>
      </c>
    </row>
    <row r="332" spans="1:4">
      <c r="A332" t="s">
        <v>222</v>
      </c>
      <c r="B332">
        <v>474.52</v>
      </c>
      <c r="C332">
        <v>145.815</v>
      </c>
      <c r="D332">
        <v>30.728899999999999</v>
      </c>
    </row>
    <row r="333" spans="1:4">
      <c r="A333" t="s">
        <v>401</v>
      </c>
      <c r="B333">
        <v>2612.52</v>
      </c>
      <c r="C333">
        <v>142.52000000000001</v>
      </c>
      <c r="D333">
        <v>5.4551999999999996</v>
      </c>
    </row>
    <row r="334" spans="1:4">
      <c r="A334" t="s">
        <v>728</v>
      </c>
      <c r="B334">
        <v>195</v>
      </c>
      <c r="C334">
        <v>141.4</v>
      </c>
      <c r="D334">
        <v>72.512799999999999</v>
      </c>
    </row>
    <row r="335" spans="1:4">
      <c r="A335" t="s">
        <v>9</v>
      </c>
      <c r="B335">
        <v>226.41</v>
      </c>
      <c r="C335">
        <v>141.20699999999999</v>
      </c>
      <c r="D335">
        <v>62.367800000000003</v>
      </c>
    </row>
    <row r="336" spans="1:4">
      <c r="A336" t="s">
        <v>139</v>
      </c>
      <c r="B336">
        <v>180</v>
      </c>
      <c r="C336">
        <v>139.88999999999999</v>
      </c>
      <c r="D336">
        <v>77.7166</v>
      </c>
    </row>
    <row r="337" spans="1:4">
      <c r="A337" t="s">
        <v>26</v>
      </c>
      <c r="B337">
        <v>272.72000000000003</v>
      </c>
      <c r="C337">
        <v>136.6268</v>
      </c>
      <c r="D337">
        <v>50.097799999999999</v>
      </c>
    </row>
    <row r="338" spans="1:4">
      <c r="A338" t="s">
        <v>627</v>
      </c>
      <c r="B338">
        <v>628.28</v>
      </c>
      <c r="C338">
        <v>134.53</v>
      </c>
      <c r="D338">
        <v>21.412400000000002</v>
      </c>
    </row>
    <row r="339" spans="1:4">
      <c r="A339" t="s">
        <v>28</v>
      </c>
      <c r="B339">
        <v>275.10000000000002</v>
      </c>
      <c r="C339">
        <v>125.7</v>
      </c>
      <c r="D339">
        <v>45.692399999999999</v>
      </c>
    </row>
    <row r="340" spans="1:4">
      <c r="A340" t="s">
        <v>110</v>
      </c>
      <c r="B340">
        <v>186</v>
      </c>
      <c r="C340">
        <v>124.56</v>
      </c>
      <c r="D340">
        <v>66.967699999999994</v>
      </c>
    </row>
    <row r="341" spans="1:4">
      <c r="A341" t="s">
        <v>522</v>
      </c>
      <c r="B341">
        <v>140</v>
      </c>
      <c r="C341">
        <v>124.28</v>
      </c>
      <c r="D341">
        <v>88.7714</v>
      </c>
    </row>
    <row r="342" spans="1:4">
      <c r="A342" t="s">
        <v>664</v>
      </c>
      <c r="B342">
        <v>433.04</v>
      </c>
      <c r="C342">
        <v>123.492</v>
      </c>
      <c r="D342">
        <v>28.517399999999999</v>
      </c>
    </row>
    <row r="343" spans="1:4">
      <c r="A343" t="s">
        <v>30</v>
      </c>
      <c r="B343">
        <v>194</v>
      </c>
      <c r="C343">
        <v>109.44</v>
      </c>
      <c r="D343">
        <v>56.412300000000002</v>
      </c>
    </row>
    <row r="344" spans="1:4">
      <c r="A344" t="s">
        <v>24</v>
      </c>
      <c r="B344">
        <v>226.33</v>
      </c>
      <c r="C344">
        <v>108.25</v>
      </c>
      <c r="D344">
        <v>47.828299999999999</v>
      </c>
    </row>
    <row r="345" spans="1:4">
      <c r="A345" t="s">
        <v>237</v>
      </c>
      <c r="B345">
        <v>269.5</v>
      </c>
      <c r="C345">
        <v>106.61</v>
      </c>
      <c r="D345">
        <v>39.558399999999999</v>
      </c>
    </row>
    <row r="346" spans="1:4">
      <c r="A346" t="s">
        <v>400</v>
      </c>
      <c r="B346">
        <v>180</v>
      </c>
      <c r="C346">
        <v>105.04</v>
      </c>
      <c r="D346">
        <v>58.355499999999999</v>
      </c>
    </row>
    <row r="347" spans="1:4">
      <c r="A347" t="s">
        <v>720</v>
      </c>
      <c r="B347">
        <v>286.83</v>
      </c>
      <c r="C347">
        <v>96.58</v>
      </c>
      <c r="D347">
        <v>33.671500000000002</v>
      </c>
    </row>
    <row r="348" spans="1:4">
      <c r="A348" t="s">
        <v>131</v>
      </c>
      <c r="B348">
        <v>219.53</v>
      </c>
      <c r="C348">
        <v>95.238</v>
      </c>
      <c r="D348">
        <v>43.382599999999996</v>
      </c>
    </row>
    <row r="349" spans="1:4">
      <c r="A349" t="s">
        <v>75</v>
      </c>
      <c r="B349">
        <v>163.12</v>
      </c>
      <c r="C349">
        <v>94.504000000000005</v>
      </c>
      <c r="D349">
        <v>57.935200000000002</v>
      </c>
    </row>
    <row r="350" spans="1:4">
      <c r="A350" t="s">
        <v>618</v>
      </c>
      <c r="B350">
        <v>152.52000000000001</v>
      </c>
      <c r="C350">
        <v>94.209000000000003</v>
      </c>
      <c r="D350">
        <v>61.7682</v>
      </c>
    </row>
    <row r="351" spans="1:4">
      <c r="A351" t="s">
        <v>743</v>
      </c>
      <c r="B351">
        <v>145</v>
      </c>
      <c r="C351">
        <v>93.786000000000001</v>
      </c>
      <c r="D351">
        <v>64.680000000000007</v>
      </c>
    </row>
    <row r="352" spans="1:4">
      <c r="A352" t="s">
        <v>717</v>
      </c>
      <c r="B352">
        <v>130</v>
      </c>
      <c r="C352">
        <v>91.5</v>
      </c>
      <c r="D352">
        <v>70.384600000000006</v>
      </c>
    </row>
    <row r="353" spans="1:4">
      <c r="A353" t="s">
        <v>72</v>
      </c>
      <c r="B353">
        <v>247.8</v>
      </c>
      <c r="C353">
        <v>88.92</v>
      </c>
      <c r="D353">
        <v>35.883699999999997</v>
      </c>
    </row>
    <row r="354" spans="1:4">
      <c r="A354" t="s">
        <v>656</v>
      </c>
      <c r="B354">
        <v>277.08</v>
      </c>
      <c r="C354">
        <v>88.683000000000007</v>
      </c>
      <c r="D354">
        <v>32.0062</v>
      </c>
    </row>
    <row r="355" spans="1:4">
      <c r="A355" t="s">
        <v>18</v>
      </c>
      <c r="B355">
        <v>128.85</v>
      </c>
      <c r="C355">
        <v>84.900999999999996</v>
      </c>
      <c r="D355">
        <v>65.891300000000001</v>
      </c>
    </row>
    <row r="356" spans="1:4">
      <c r="A356" t="s">
        <v>713</v>
      </c>
      <c r="B356">
        <v>190.56</v>
      </c>
      <c r="C356">
        <v>82.34</v>
      </c>
      <c r="D356">
        <v>43.209400000000002</v>
      </c>
    </row>
    <row r="357" spans="1:4">
      <c r="A357" t="s">
        <v>32</v>
      </c>
      <c r="B357">
        <v>127</v>
      </c>
      <c r="C357">
        <v>81.736999999999995</v>
      </c>
      <c r="D357">
        <v>64.359800000000007</v>
      </c>
    </row>
    <row r="358" spans="1:4">
      <c r="A358" t="s">
        <v>327</v>
      </c>
      <c r="B358">
        <v>135.71</v>
      </c>
      <c r="C358">
        <v>76.488</v>
      </c>
      <c r="D358">
        <v>56.3613</v>
      </c>
    </row>
    <row r="359" spans="1:4">
      <c r="A359" t="s">
        <v>74</v>
      </c>
      <c r="B359">
        <v>149.69999999999999</v>
      </c>
      <c r="C359">
        <v>75.11</v>
      </c>
      <c r="D359">
        <v>50.1736</v>
      </c>
    </row>
    <row r="360" spans="1:4">
      <c r="A360" t="s">
        <v>390</v>
      </c>
      <c r="B360">
        <v>173.95</v>
      </c>
      <c r="C360">
        <v>74.41</v>
      </c>
      <c r="D360">
        <v>42.776600000000002</v>
      </c>
    </row>
    <row r="361" spans="1:4">
      <c r="A361" t="s">
        <v>338</v>
      </c>
      <c r="B361">
        <v>331.49</v>
      </c>
      <c r="C361">
        <v>72.180000000000007</v>
      </c>
      <c r="D361">
        <v>21.7744</v>
      </c>
    </row>
    <row r="362" spans="1:4">
      <c r="A362" t="s">
        <v>232</v>
      </c>
      <c r="B362">
        <v>184.8</v>
      </c>
      <c r="C362">
        <v>70.319999999999993</v>
      </c>
      <c r="D362">
        <v>38.051900000000003</v>
      </c>
    </row>
    <row r="363" spans="1:4">
      <c r="A363" t="s">
        <v>630</v>
      </c>
      <c r="B363">
        <v>275.25</v>
      </c>
      <c r="C363">
        <v>70.23</v>
      </c>
      <c r="D363">
        <v>25.514900000000001</v>
      </c>
    </row>
    <row r="364" spans="1:4">
      <c r="A364" t="s">
        <v>87</v>
      </c>
      <c r="B364">
        <v>191.93</v>
      </c>
      <c r="C364">
        <v>68.298000000000002</v>
      </c>
      <c r="D364">
        <v>35.584800000000001</v>
      </c>
    </row>
    <row r="365" spans="1:4">
      <c r="A365" t="s">
        <v>204</v>
      </c>
      <c r="B365">
        <v>376.03</v>
      </c>
      <c r="C365">
        <v>63.96</v>
      </c>
      <c r="D365">
        <v>17.0092</v>
      </c>
    </row>
    <row r="366" spans="1:4">
      <c r="A366" t="s">
        <v>595</v>
      </c>
      <c r="B366">
        <v>582.65</v>
      </c>
      <c r="C366">
        <v>62.311999999999998</v>
      </c>
      <c r="D366">
        <v>10.6945</v>
      </c>
    </row>
    <row r="367" spans="1:4">
      <c r="A367" t="s">
        <v>221</v>
      </c>
      <c r="B367">
        <v>116.62</v>
      </c>
      <c r="C367">
        <v>61.45</v>
      </c>
      <c r="D367">
        <v>52.692500000000003</v>
      </c>
    </row>
    <row r="368" spans="1:4">
      <c r="A368" t="s">
        <v>188</v>
      </c>
      <c r="B368">
        <v>110</v>
      </c>
      <c r="C368">
        <v>61.3</v>
      </c>
      <c r="D368">
        <v>55.727200000000003</v>
      </c>
    </row>
    <row r="369" spans="1:4">
      <c r="A369" t="s">
        <v>433</v>
      </c>
      <c r="B369">
        <v>118.76</v>
      </c>
      <c r="C369">
        <v>60.3</v>
      </c>
      <c r="D369">
        <v>50.7746</v>
      </c>
    </row>
    <row r="370" spans="1:4">
      <c r="A370" t="s">
        <v>52</v>
      </c>
      <c r="B370">
        <v>125.33</v>
      </c>
      <c r="C370">
        <v>56.637500000000003</v>
      </c>
      <c r="D370">
        <v>45.190600000000003</v>
      </c>
    </row>
    <row r="371" spans="1:4">
      <c r="A371" t="s">
        <v>528</v>
      </c>
      <c r="B371">
        <v>80.400000000000006</v>
      </c>
      <c r="C371">
        <v>50.62</v>
      </c>
      <c r="D371">
        <v>62.960099999999997</v>
      </c>
    </row>
    <row r="372" spans="1:4">
      <c r="A372" t="s">
        <v>565</v>
      </c>
      <c r="B372">
        <v>84.41</v>
      </c>
      <c r="C372">
        <v>46.43</v>
      </c>
      <c r="D372">
        <v>55.005299999999998</v>
      </c>
    </row>
    <row r="373" spans="1:4">
      <c r="A373" t="s">
        <v>623</v>
      </c>
      <c r="B373">
        <v>69.27</v>
      </c>
      <c r="C373">
        <v>44.49</v>
      </c>
      <c r="D373">
        <v>64.226900000000001</v>
      </c>
    </row>
    <row r="374" spans="1:4">
      <c r="A374" t="s">
        <v>203</v>
      </c>
      <c r="B374">
        <v>71.69</v>
      </c>
      <c r="C374">
        <v>43.298000000000002</v>
      </c>
      <c r="D374">
        <v>60.396099999999997</v>
      </c>
    </row>
    <row r="375" spans="1:4">
      <c r="A375" t="s">
        <v>731</v>
      </c>
      <c r="B375">
        <v>67</v>
      </c>
      <c r="C375">
        <v>36.880000000000003</v>
      </c>
      <c r="D375">
        <v>55.044699999999999</v>
      </c>
    </row>
    <row r="376" spans="1:4">
      <c r="A376" t="s">
        <v>239</v>
      </c>
      <c r="B376">
        <v>55.44</v>
      </c>
      <c r="C376">
        <v>36</v>
      </c>
      <c r="D376">
        <v>64.935000000000002</v>
      </c>
    </row>
    <row r="377" spans="1:4">
      <c r="A377" t="s">
        <v>694</v>
      </c>
      <c r="B377">
        <v>71.64</v>
      </c>
      <c r="C377">
        <v>33.299999999999997</v>
      </c>
      <c r="D377">
        <v>46.482399999999998</v>
      </c>
    </row>
    <row r="378" spans="1:4">
      <c r="A378" t="s">
        <v>6</v>
      </c>
      <c r="B378">
        <v>79.7</v>
      </c>
      <c r="C378">
        <v>28.7</v>
      </c>
      <c r="D378">
        <v>36.01</v>
      </c>
    </row>
    <row r="379" spans="1:4">
      <c r="A379" t="s">
        <v>407</v>
      </c>
      <c r="B379">
        <v>236.7</v>
      </c>
      <c r="C379">
        <v>28.65</v>
      </c>
      <c r="D379">
        <v>12.103899999999999</v>
      </c>
    </row>
    <row r="380" spans="1:4">
      <c r="A380" t="s">
        <v>523</v>
      </c>
      <c r="B380">
        <v>58.88</v>
      </c>
      <c r="C380">
        <v>21.44</v>
      </c>
      <c r="D380">
        <v>36.412999999999997</v>
      </c>
    </row>
    <row r="381" spans="1:4">
      <c r="A381" t="s">
        <v>112</v>
      </c>
      <c r="B381">
        <v>30</v>
      </c>
      <c r="C381">
        <v>16.760000000000002</v>
      </c>
      <c r="D381">
        <v>55.866599999999998</v>
      </c>
    </row>
    <row r="382" spans="1:4">
      <c r="A382" t="s">
        <v>419</v>
      </c>
      <c r="B382">
        <v>13386.1</v>
      </c>
      <c r="C382" s="26">
        <f>-1406.47+'Epson Q1'!M10</f>
        <v>2291.6724999999997</v>
      </c>
      <c r="D382">
        <v>-10.5069</v>
      </c>
    </row>
    <row r="383" spans="1:4" ht="14.25" customHeight="1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3"/>
  <sheetViews>
    <sheetView workbookViewId="0">
      <selection activeCell="C397" sqref="C397"/>
    </sheetView>
  </sheetViews>
  <sheetFormatPr defaultRowHeight="14.4"/>
  <cols>
    <col min="1" max="1" width="14.44140625" customWidth="1"/>
    <col min="4" max="4" width="11.33203125" customWidth="1"/>
    <col min="5" max="5" width="14.109375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</row>
    <row r="2" spans="1:5">
      <c r="A2" t="s">
        <v>386</v>
      </c>
      <c r="B2">
        <v>100729.41</v>
      </c>
      <c r="C2">
        <v>52644.542399999998</v>
      </c>
      <c r="D2">
        <v>52.263300000000001</v>
      </c>
    </row>
    <row r="3" spans="1:5">
      <c r="A3" t="s">
        <v>562</v>
      </c>
      <c r="B3">
        <v>90497.77</v>
      </c>
      <c r="C3">
        <v>44032.974499999997</v>
      </c>
      <c r="D3">
        <v>48.656399999999998</v>
      </c>
      <c r="E3" s="28"/>
    </row>
    <row r="4" spans="1:5">
      <c r="A4" t="s">
        <v>383</v>
      </c>
      <c r="B4">
        <v>41238.050000000003</v>
      </c>
      <c r="C4">
        <v>24354.377</v>
      </c>
      <c r="D4">
        <v>59.058</v>
      </c>
      <c r="E4" s="28"/>
    </row>
    <row r="5" spans="1:5">
      <c r="A5" t="s">
        <v>264</v>
      </c>
      <c r="B5">
        <v>86476.56</v>
      </c>
      <c r="C5">
        <v>23573.63</v>
      </c>
      <c r="D5">
        <v>27.260100000000001</v>
      </c>
      <c r="E5" s="28"/>
    </row>
    <row r="6" spans="1:5">
      <c r="A6" t="s">
        <v>384</v>
      </c>
      <c r="B6">
        <v>32580</v>
      </c>
      <c r="C6">
        <v>19411.227900000002</v>
      </c>
      <c r="D6">
        <v>59.580100000000002</v>
      </c>
      <c r="E6" s="28"/>
    </row>
    <row r="7" spans="1:5">
      <c r="A7" t="s">
        <v>671</v>
      </c>
      <c r="B7">
        <v>46112.86</v>
      </c>
      <c r="C7">
        <v>19338.341700000001</v>
      </c>
      <c r="D7">
        <v>41.936900000000001</v>
      </c>
      <c r="E7" s="28"/>
    </row>
    <row r="8" spans="1:5">
      <c r="A8" t="s">
        <v>385</v>
      </c>
      <c r="B8">
        <v>62545.67</v>
      </c>
      <c r="C8">
        <v>17771.805</v>
      </c>
      <c r="D8">
        <v>28.414100000000001</v>
      </c>
      <c r="E8" s="28"/>
    </row>
    <row r="9" spans="1:5">
      <c r="A9" t="s">
        <v>359</v>
      </c>
      <c r="B9">
        <v>88277</v>
      </c>
      <c r="C9">
        <v>17403.330000000002</v>
      </c>
      <c r="D9">
        <v>19.714400000000001</v>
      </c>
      <c r="E9" s="28"/>
    </row>
    <row r="10" spans="1:5">
      <c r="A10" t="s">
        <v>379</v>
      </c>
      <c r="B10">
        <v>77611.199999999997</v>
      </c>
      <c r="C10">
        <v>17031.59</v>
      </c>
      <c r="D10">
        <v>21.944700000000001</v>
      </c>
      <c r="E10" s="28"/>
    </row>
    <row r="11" spans="1:5">
      <c r="A11" t="s">
        <v>631</v>
      </c>
      <c r="B11">
        <v>66442.52</v>
      </c>
      <c r="C11">
        <v>13968.272800000001</v>
      </c>
      <c r="D11">
        <v>21.023</v>
      </c>
      <c r="E11" s="28"/>
    </row>
    <row r="12" spans="1:5">
      <c r="A12" t="s">
        <v>377</v>
      </c>
      <c r="B12">
        <v>52975.22</v>
      </c>
      <c r="C12">
        <v>13140.831099999999</v>
      </c>
      <c r="D12">
        <v>24.805599999999998</v>
      </c>
      <c r="E12" s="28"/>
    </row>
    <row r="13" spans="1:5">
      <c r="A13" t="s">
        <v>376</v>
      </c>
      <c r="B13">
        <v>42281.46</v>
      </c>
      <c r="C13">
        <v>12558.184999999999</v>
      </c>
      <c r="D13">
        <v>29.7013</v>
      </c>
      <c r="E13" s="28"/>
    </row>
    <row r="14" spans="1:5">
      <c r="A14" t="s">
        <v>721</v>
      </c>
      <c r="B14">
        <v>12800</v>
      </c>
      <c r="C14">
        <v>11008.4</v>
      </c>
      <c r="D14">
        <v>86.003100000000003</v>
      </c>
      <c r="E14" s="28"/>
    </row>
    <row r="15" spans="1:5">
      <c r="A15" t="s">
        <v>334</v>
      </c>
      <c r="B15">
        <v>54535.65</v>
      </c>
      <c r="C15">
        <v>10732.89</v>
      </c>
      <c r="D15">
        <v>19.680499999999999</v>
      </c>
      <c r="E15" s="28"/>
    </row>
    <row r="16" spans="1:5">
      <c r="A16" t="s">
        <v>697</v>
      </c>
      <c r="B16">
        <v>24463.8</v>
      </c>
      <c r="C16">
        <v>10195.34</v>
      </c>
      <c r="D16">
        <v>41.675199999999997</v>
      </c>
      <c r="E16" s="28"/>
    </row>
    <row r="17" spans="1:5">
      <c r="A17" t="s">
        <v>374</v>
      </c>
      <c r="B17">
        <v>29579.16</v>
      </c>
      <c r="C17">
        <v>10006.143</v>
      </c>
      <c r="D17">
        <v>33.828299999999999</v>
      </c>
      <c r="E17" s="28"/>
    </row>
    <row r="18" spans="1:5">
      <c r="A18" t="s">
        <v>584</v>
      </c>
      <c r="B18">
        <v>18635.21</v>
      </c>
      <c r="C18">
        <v>9536.8369999999995</v>
      </c>
      <c r="D18">
        <v>51.176400000000001</v>
      </c>
      <c r="E18" s="28"/>
    </row>
    <row r="19" spans="1:5">
      <c r="A19" t="s">
        <v>366</v>
      </c>
      <c r="B19">
        <v>13883.86</v>
      </c>
      <c r="C19">
        <v>8977.4032999999999</v>
      </c>
      <c r="D19">
        <v>64.660700000000006</v>
      </c>
      <c r="E19" s="28"/>
    </row>
    <row r="20" spans="1:5">
      <c r="A20" t="s">
        <v>273</v>
      </c>
      <c r="B20">
        <v>27450.76</v>
      </c>
      <c r="C20">
        <v>8468.8644999999997</v>
      </c>
      <c r="D20">
        <v>30.851099999999999</v>
      </c>
      <c r="E20" s="28"/>
    </row>
    <row r="21" spans="1:5">
      <c r="A21" t="s">
        <v>533</v>
      </c>
      <c r="B21">
        <v>18861.61</v>
      </c>
      <c r="C21">
        <v>7975.0450000000001</v>
      </c>
      <c r="D21">
        <v>42.281799999999997</v>
      </c>
      <c r="E21" s="28"/>
    </row>
    <row r="22" spans="1:5">
      <c r="A22" t="s">
        <v>418</v>
      </c>
      <c r="B22">
        <v>25636.29</v>
      </c>
      <c r="C22">
        <v>7639.1594999999998</v>
      </c>
      <c r="D22">
        <v>29.798200000000001</v>
      </c>
      <c r="E22" s="28"/>
    </row>
    <row r="23" spans="1:5">
      <c r="A23" t="s">
        <v>378</v>
      </c>
      <c r="B23">
        <v>18293.73</v>
      </c>
      <c r="C23">
        <v>7553.66</v>
      </c>
      <c r="D23">
        <v>41.290900000000001</v>
      </c>
      <c r="E23" s="28"/>
    </row>
    <row r="24" spans="1:5">
      <c r="A24" t="s">
        <v>347</v>
      </c>
      <c r="B24">
        <v>16350.5</v>
      </c>
      <c r="C24">
        <v>7370.39</v>
      </c>
      <c r="D24">
        <v>45.077399999999997</v>
      </c>
      <c r="E24" s="28"/>
    </row>
    <row r="25" spans="1:5">
      <c r="A25" t="s">
        <v>362</v>
      </c>
      <c r="B25">
        <v>17072.47</v>
      </c>
      <c r="C25">
        <v>7203.51</v>
      </c>
      <c r="D25">
        <v>42.1937</v>
      </c>
      <c r="E25" s="28"/>
    </row>
    <row r="26" spans="1:5">
      <c r="A26" t="s">
        <v>370</v>
      </c>
      <c r="B26">
        <v>20248.3</v>
      </c>
      <c r="C26">
        <v>6773.01</v>
      </c>
      <c r="D26">
        <v>33.4497</v>
      </c>
      <c r="E26" s="28"/>
    </row>
    <row r="27" spans="1:5">
      <c r="A27" t="s">
        <v>220</v>
      </c>
      <c r="B27">
        <v>35377.47</v>
      </c>
      <c r="C27">
        <v>6561.25</v>
      </c>
      <c r="D27">
        <v>18.546399999999998</v>
      </c>
      <c r="E27" s="28"/>
    </row>
    <row r="28" spans="1:5">
      <c r="A28" t="s">
        <v>172</v>
      </c>
      <c r="B28">
        <v>24063.200000000001</v>
      </c>
      <c r="C28">
        <v>5971.92</v>
      </c>
      <c r="D28">
        <v>24.817599999999999</v>
      </c>
      <c r="E28" s="28"/>
    </row>
    <row r="29" spans="1:5">
      <c r="A29" t="s">
        <v>373</v>
      </c>
      <c r="B29">
        <v>27316.52</v>
      </c>
      <c r="C29">
        <v>5724.13</v>
      </c>
      <c r="D29">
        <v>20.954799999999999</v>
      </c>
      <c r="E29" s="28"/>
    </row>
    <row r="30" spans="1:5">
      <c r="A30" t="s">
        <v>309</v>
      </c>
      <c r="B30">
        <v>28383.96</v>
      </c>
      <c r="C30">
        <v>5715.8486999999996</v>
      </c>
      <c r="D30">
        <v>20.137599999999999</v>
      </c>
      <c r="E30" s="28"/>
    </row>
    <row r="31" spans="1:5">
      <c r="A31" t="s">
        <v>382</v>
      </c>
      <c r="B31">
        <v>12354</v>
      </c>
      <c r="C31">
        <v>5707.1239999999998</v>
      </c>
      <c r="D31">
        <v>46.1965</v>
      </c>
      <c r="E31" s="28"/>
    </row>
    <row r="32" spans="1:5">
      <c r="A32" t="s">
        <v>358</v>
      </c>
      <c r="B32">
        <v>16079.38</v>
      </c>
      <c r="C32">
        <v>5425.51</v>
      </c>
      <c r="D32">
        <v>33.741999999999997</v>
      </c>
      <c r="E32" s="28"/>
    </row>
    <row r="33" spans="1:5">
      <c r="A33" t="s">
        <v>507</v>
      </c>
      <c r="B33">
        <v>8043.89</v>
      </c>
      <c r="C33">
        <v>5282.6959999999999</v>
      </c>
      <c r="D33">
        <v>65.673299999999998</v>
      </c>
      <c r="E33" s="28"/>
    </row>
    <row r="34" spans="1:5">
      <c r="A34" t="s">
        <v>354</v>
      </c>
      <c r="B34">
        <v>18500.689999999999</v>
      </c>
      <c r="C34">
        <v>5160.34</v>
      </c>
      <c r="D34">
        <v>27.892600000000002</v>
      </c>
      <c r="E34" s="28"/>
    </row>
    <row r="35" spans="1:5">
      <c r="A35" t="s">
        <v>311</v>
      </c>
      <c r="B35">
        <v>10477.11</v>
      </c>
      <c r="C35">
        <v>4841.5259999999998</v>
      </c>
      <c r="D35">
        <v>46.210500000000003</v>
      </c>
      <c r="E35" s="28"/>
    </row>
    <row r="36" spans="1:5">
      <c r="A36" t="s">
        <v>435</v>
      </c>
      <c r="B36">
        <v>19185</v>
      </c>
      <c r="C36">
        <v>4815.125</v>
      </c>
      <c r="D36">
        <v>25.098299999999998</v>
      </c>
      <c r="E36" s="28"/>
    </row>
    <row r="37" spans="1:5">
      <c r="A37" t="s">
        <v>551</v>
      </c>
      <c r="B37">
        <v>18816.400000000001</v>
      </c>
      <c r="C37">
        <v>4658.68</v>
      </c>
      <c r="D37">
        <v>24.758600000000001</v>
      </c>
      <c r="E37" s="28"/>
    </row>
    <row r="38" spans="1:5">
      <c r="A38" t="s">
        <v>607</v>
      </c>
      <c r="B38">
        <v>32840.5</v>
      </c>
      <c r="C38">
        <v>4583.3599999999997</v>
      </c>
      <c r="D38">
        <v>13.9564</v>
      </c>
      <c r="E38" s="28"/>
    </row>
    <row r="39" spans="1:5">
      <c r="A39" t="s">
        <v>293</v>
      </c>
      <c r="B39">
        <v>5471.8</v>
      </c>
      <c r="C39">
        <v>4343.8</v>
      </c>
      <c r="D39">
        <v>79.385199999999998</v>
      </c>
      <c r="E39" s="28"/>
    </row>
    <row r="40" spans="1:5">
      <c r="A40" t="s">
        <v>281</v>
      </c>
      <c r="B40">
        <v>31553</v>
      </c>
      <c r="C40">
        <v>4145.18</v>
      </c>
      <c r="D40">
        <v>13.1371</v>
      </c>
      <c r="E40" s="28"/>
    </row>
    <row r="41" spans="1:5">
      <c r="A41" t="s">
        <v>602</v>
      </c>
      <c r="B41">
        <v>23318.49</v>
      </c>
      <c r="C41">
        <v>4142.9399999999996</v>
      </c>
      <c r="D41">
        <v>17.7667</v>
      </c>
      <c r="E41" s="28"/>
    </row>
    <row r="42" spans="1:5">
      <c r="A42" t="s">
        <v>355</v>
      </c>
      <c r="B42">
        <v>9793.7999999999993</v>
      </c>
      <c r="C42">
        <v>4129.78</v>
      </c>
      <c r="D42">
        <v>42.167200000000001</v>
      </c>
      <c r="E42" s="28"/>
    </row>
    <row r="43" spans="1:5">
      <c r="A43" t="s">
        <v>351</v>
      </c>
      <c r="B43">
        <v>7418.7</v>
      </c>
      <c r="C43">
        <v>3899.4389999999999</v>
      </c>
      <c r="D43">
        <v>52.562199999999997</v>
      </c>
      <c r="E43" s="28"/>
    </row>
    <row r="44" spans="1:5">
      <c r="A44" t="s">
        <v>326</v>
      </c>
      <c r="B44">
        <v>16931.560000000001</v>
      </c>
      <c r="C44">
        <v>3890.48</v>
      </c>
      <c r="D44">
        <v>22.977599999999999</v>
      </c>
      <c r="E44" s="28"/>
    </row>
    <row r="45" spans="1:5">
      <c r="A45" t="s">
        <v>380</v>
      </c>
      <c r="B45">
        <v>19230.38</v>
      </c>
      <c r="C45">
        <v>3888.4050000000002</v>
      </c>
      <c r="D45">
        <v>20.220099999999999</v>
      </c>
      <c r="E45" s="28"/>
    </row>
    <row r="46" spans="1:5">
      <c r="A46" t="s">
        <v>181</v>
      </c>
      <c r="B46">
        <v>16776.32</v>
      </c>
      <c r="C46">
        <v>3871.28</v>
      </c>
      <c r="D46">
        <v>23.075800000000001</v>
      </c>
      <c r="E46" s="28"/>
    </row>
    <row r="47" spans="1:5">
      <c r="A47" t="s">
        <v>257</v>
      </c>
      <c r="B47">
        <v>10512</v>
      </c>
      <c r="C47">
        <v>3830.4</v>
      </c>
      <c r="D47">
        <v>36.438299999999998</v>
      </c>
      <c r="E47" s="28"/>
    </row>
    <row r="48" spans="1:5">
      <c r="A48" t="s">
        <v>270</v>
      </c>
      <c r="B48">
        <v>8564.2900000000009</v>
      </c>
      <c r="C48">
        <v>3795.91</v>
      </c>
      <c r="D48">
        <v>44.322499999999998</v>
      </c>
      <c r="E48" s="28"/>
    </row>
    <row r="49" spans="1:5">
      <c r="A49" t="s">
        <v>667</v>
      </c>
      <c r="B49">
        <v>7919.77</v>
      </c>
      <c r="C49">
        <v>3703.04</v>
      </c>
      <c r="D49">
        <v>46.756900000000002</v>
      </c>
      <c r="E49" s="28"/>
    </row>
    <row r="50" spans="1:5">
      <c r="A50" t="s">
        <v>365</v>
      </c>
      <c r="B50">
        <v>8211.98</v>
      </c>
      <c r="C50">
        <v>3699.4654</v>
      </c>
      <c r="D50">
        <v>45.049599999999998</v>
      </c>
      <c r="E50" s="28"/>
    </row>
    <row r="51" spans="1:5">
      <c r="A51" t="s">
        <v>343</v>
      </c>
      <c r="B51">
        <v>6864.9</v>
      </c>
      <c r="C51">
        <v>3589.6</v>
      </c>
      <c r="D51">
        <v>52.289099999999998</v>
      </c>
      <c r="E51" s="28"/>
    </row>
    <row r="52" spans="1:5">
      <c r="A52" t="s">
        <v>336</v>
      </c>
      <c r="B52">
        <v>6254.01</v>
      </c>
      <c r="C52">
        <v>3517.07</v>
      </c>
      <c r="D52">
        <v>56.237000000000002</v>
      </c>
      <c r="E52" s="28"/>
    </row>
    <row r="53" spans="1:5">
      <c r="A53" t="s">
        <v>592</v>
      </c>
      <c r="B53">
        <v>10472.790000000001</v>
      </c>
      <c r="C53">
        <v>3501.42</v>
      </c>
      <c r="D53">
        <v>33.433399999999999</v>
      </c>
      <c r="E53" s="28"/>
    </row>
    <row r="54" spans="1:5">
      <c r="A54" t="s">
        <v>150</v>
      </c>
      <c r="B54">
        <v>8927.99</v>
      </c>
      <c r="C54">
        <v>3454.13</v>
      </c>
      <c r="D54">
        <v>38.688699999999997</v>
      </c>
      <c r="E54" s="28"/>
    </row>
    <row r="55" spans="1:5">
      <c r="A55" t="s">
        <v>303</v>
      </c>
      <c r="B55">
        <v>6501.91</v>
      </c>
      <c r="C55">
        <v>3205.625</v>
      </c>
      <c r="D55">
        <v>49.302799999999998</v>
      </c>
      <c r="E55" s="28"/>
    </row>
    <row r="56" spans="1:5">
      <c r="A56" t="s">
        <v>582</v>
      </c>
      <c r="B56">
        <v>16605.8</v>
      </c>
      <c r="C56">
        <v>3148.2</v>
      </c>
      <c r="D56">
        <v>18.958400000000001</v>
      </c>
      <c r="E56" s="28"/>
    </row>
    <row r="57" spans="1:5">
      <c r="A57" t="s">
        <v>320</v>
      </c>
      <c r="B57">
        <v>7197.92</v>
      </c>
      <c r="C57">
        <v>3081.2375000000002</v>
      </c>
      <c r="D57">
        <v>42.807299999999998</v>
      </c>
      <c r="E57" s="28"/>
    </row>
    <row r="58" spans="1:5">
      <c r="A58" t="s">
        <v>340</v>
      </c>
      <c r="B58">
        <v>6821.56</v>
      </c>
      <c r="C58">
        <v>3044.9762000000001</v>
      </c>
      <c r="D58">
        <v>44.637500000000003</v>
      </c>
      <c r="E58" s="28"/>
    </row>
    <row r="59" spans="1:5">
      <c r="A59" t="s">
        <v>342</v>
      </c>
      <c r="B59">
        <v>9725.07</v>
      </c>
      <c r="C59">
        <v>3035.4775</v>
      </c>
      <c r="D59">
        <v>31.212900000000001</v>
      </c>
      <c r="E59" s="28"/>
    </row>
    <row r="60" spans="1:5">
      <c r="A60" t="s">
        <v>179</v>
      </c>
      <c r="B60">
        <v>4435.2</v>
      </c>
      <c r="C60">
        <v>3031</v>
      </c>
      <c r="D60">
        <v>68.339600000000004</v>
      </c>
      <c r="E60" s="28"/>
    </row>
    <row r="61" spans="1:5">
      <c r="A61" t="s">
        <v>353</v>
      </c>
      <c r="B61">
        <v>5400</v>
      </c>
      <c r="C61">
        <v>2985.665</v>
      </c>
      <c r="D61">
        <v>55.29</v>
      </c>
      <c r="E61" s="28"/>
    </row>
    <row r="62" spans="1:5">
      <c r="A62" t="s">
        <v>653</v>
      </c>
      <c r="B62">
        <v>12125.1</v>
      </c>
      <c r="C62">
        <v>2888.4479999999999</v>
      </c>
      <c r="D62">
        <v>23.821999999999999</v>
      </c>
      <c r="E62" s="28"/>
    </row>
    <row r="63" spans="1:5">
      <c r="A63" t="s">
        <v>302</v>
      </c>
      <c r="B63">
        <v>21714.5</v>
      </c>
      <c r="C63">
        <v>2878.5441000000001</v>
      </c>
      <c r="D63">
        <v>13.2563</v>
      </c>
      <c r="E63" s="28"/>
    </row>
    <row r="64" spans="1:5">
      <c r="A64" t="s">
        <v>668</v>
      </c>
      <c r="B64">
        <v>7227.9</v>
      </c>
      <c r="C64">
        <v>2878</v>
      </c>
      <c r="D64">
        <v>39.817900000000002</v>
      </c>
      <c r="E64" s="28"/>
    </row>
    <row r="65" spans="1:5">
      <c r="A65" t="s">
        <v>367</v>
      </c>
      <c r="B65">
        <v>6740.37</v>
      </c>
      <c r="C65">
        <v>2836.7950000000001</v>
      </c>
      <c r="D65">
        <v>42.086599999999997</v>
      </c>
      <c r="E65" s="28"/>
    </row>
    <row r="66" spans="1:5">
      <c r="A66" t="s">
        <v>184</v>
      </c>
      <c r="B66">
        <v>7499.2</v>
      </c>
      <c r="C66">
        <v>2803.8449999999998</v>
      </c>
      <c r="D66">
        <v>37.388500000000001</v>
      </c>
      <c r="E66" s="28"/>
    </row>
    <row r="67" spans="1:5">
      <c r="A67" t="s">
        <v>361</v>
      </c>
      <c r="B67">
        <v>6971</v>
      </c>
      <c r="C67">
        <v>2733.029</v>
      </c>
      <c r="D67">
        <v>39.205599999999997</v>
      </c>
      <c r="E67" s="28"/>
    </row>
    <row r="68" spans="1:5">
      <c r="A68" t="s">
        <v>330</v>
      </c>
      <c r="B68">
        <v>10946.91</v>
      </c>
      <c r="C68">
        <v>2696.8249000000001</v>
      </c>
      <c r="D68">
        <v>24.635400000000001</v>
      </c>
      <c r="E68" s="28"/>
    </row>
    <row r="69" spans="1:5">
      <c r="A69" t="s">
        <v>535</v>
      </c>
      <c r="B69">
        <v>6081.54</v>
      </c>
      <c r="C69">
        <v>2667.2</v>
      </c>
      <c r="D69">
        <v>43.857300000000002</v>
      </c>
      <c r="E69" s="28"/>
    </row>
    <row r="70" spans="1:5">
      <c r="A70" t="s">
        <v>517</v>
      </c>
      <c r="B70">
        <v>5250</v>
      </c>
      <c r="C70">
        <v>2617.66</v>
      </c>
      <c r="D70">
        <v>49.860100000000003</v>
      </c>
      <c r="E70" s="28"/>
    </row>
    <row r="71" spans="1:5">
      <c r="A71" t="s">
        <v>189</v>
      </c>
      <c r="B71">
        <v>4597.2</v>
      </c>
      <c r="C71">
        <v>2614.8000000000002</v>
      </c>
      <c r="D71">
        <v>56.878</v>
      </c>
      <c r="E71" s="28"/>
    </row>
    <row r="72" spans="1:5">
      <c r="A72" t="s">
        <v>315</v>
      </c>
      <c r="B72">
        <v>4387.96</v>
      </c>
      <c r="C72">
        <v>2544.62</v>
      </c>
      <c r="D72">
        <v>57.990900000000003</v>
      </c>
      <c r="E72" s="28"/>
    </row>
    <row r="73" spans="1:5">
      <c r="A73" t="s">
        <v>236</v>
      </c>
      <c r="B73">
        <v>6261.55</v>
      </c>
      <c r="C73">
        <v>2544.37</v>
      </c>
      <c r="D73">
        <v>40.634799999999998</v>
      </c>
      <c r="E73" s="28"/>
    </row>
    <row r="74" spans="1:5">
      <c r="A74" t="s">
        <v>375</v>
      </c>
      <c r="B74">
        <v>13913.39</v>
      </c>
      <c r="C74">
        <v>2451.65</v>
      </c>
      <c r="D74">
        <v>17.620699999999999</v>
      </c>
      <c r="E74" s="28"/>
    </row>
    <row r="75" spans="1:5">
      <c r="A75" t="s">
        <v>349</v>
      </c>
      <c r="B75">
        <v>7964</v>
      </c>
      <c r="C75">
        <v>2420.2354999999998</v>
      </c>
      <c r="D75">
        <v>30.389600000000002</v>
      </c>
      <c r="E75" s="28"/>
    </row>
    <row r="76" spans="1:5">
      <c r="A76" t="s">
        <v>415</v>
      </c>
      <c r="B76">
        <v>3772.98</v>
      </c>
      <c r="C76">
        <v>2404.6999999999998</v>
      </c>
      <c r="D76">
        <v>63.734699999999997</v>
      </c>
      <c r="E76" s="28"/>
    </row>
    <row r="77" spans="1:5">
      <c r="A77" t="s">
        <v>294</v>
      </c>
      <c r="B77">
        <v>5911.22</v>
      </c>
      <c r="C77">
        <v>2359.61</v>
      </c>
      <c r="D77">
        <v>39.917400000000001</v>
      </c>
      <c r="E77" s="28"/>
    </row>
    <row r="78" spans="1:5">
      <c r="A78" t="s">
        <v>244</v>
      </c>
      <c r="B78">
        <v>4438</v>
      </c>
      <c r="C78">
        <v>2337.6</v>
      </c>
      <c r="D78">
        <v>52.6723</v>
      </c>
      <c r="E78" s="28"/>
    </row>
    <row r="79" spans="1:5">
      <c r="A79" t="s">
        <v>168</v>
      </c>
      <c r="B79">
        <v>6861.25</v>
      </c>
      <c r="C79">
        <v>2330.5</v>
      </c>
      <c r="D79">
        <v>33.966099999999997</v>
      </c>
      <c r="E79" s="28"/>
    </row>
    <row r="80" spans="1:5">
      <c r="A80" t="s">
        <v>6</v>
      </c>
      <c r="B80">
        <v>4410.42</v>
      </c>
      <c r="C80">
        <v>2284.0639999999999</v>
      </c>
      <c r="D80">
        <v>51.7879</v>
      </c>
      <c r="E80" s="28"/>
    </row>
    <row r="81" spans="1:5">
      <c r="A81" t="s">
        <v>108</v>
      </c>
      <c r="B81">
        <v>3599.2</v>
      </c>
      <c r="C81">
        <v>2278.2840000000001</v>
      </c>
      <c r="D81">
        <v>63.299700000000001</v>
      </c>
      <c r="E81" s="28"/>
    </row>
    <row r="82" spans="1:5">
      <c r="A82" t="s">
        <v>357</v>
      </c>
      <c r="B82">
        <v>7691.16</v>
      </c>
      <c r="C82">
        <v>2273.2510000000002</v>
      </c>
      <c r="D82">
        <v>29.5566</v>
      </c>
      <c r="E82" s="28"/>
    </row>
    <row r="83" spans="1:5">
      <c r="A83" t="s">
        <v>673</v>
      </c>
      <c r="B83">
        <v>9640.1200000000008</v>
      </c>
      <c r="C83">
        <v>2257.4650000000001</v>
      </c>
      <c r="D83">
        <v>23.417300000000001</v>
      </c>
      <c r="E83" s="28"/>
    </row>
    <row r="84" spans="1:5">
      <c r="A84" t="s">
        <v>272</v>
      </c>
      <c r="B84">
        <v>3879.9</v>
      </c>
      <c r="C84">
        <v>2227.5050000000001</v>
      </c>
      <c r="D84">
        <v>57.4114</v>
      </c>
      <c r="E84" s="28"/>
    </row>
    <row r="85" spans="1:5">
      <c r="A85" t="s">
        <v>339</v>
      </c>
      <c r="B85">
        <v>6373.78</v>
      </c>
      <c r="C85">
        <v>2212.806</v>
      </c>
      <c r="D85">
        <v>34.717300000000002</v>
      </c>
      <c r="E85" s="28"/>
    </row>
    <row r="86" spans="1:5">
      <c r="A86" t="s">
        <v>369</v>
      </c>
      <c r="B86">
        <v>6417.65</v>
      </c>
      <c r="C86">
        <v>2171.0763000000002</v>
      </c>
      <c r="D86">
        <v>33.829700000000003</v>
      </c>
      <c r="E86" s="28"/>
    </row>
    <row r="87" spans="1:5">
      <c r="A87" t="s">
        <v>318</v>
      </c>
      <c r="B87">
        <v>7860.9</v>
      </c>
      <c r="C87">
        <v>2017.345</v>
      </c>
      <c r="D87">
        <v>25.663</v>
      </c>
      <c r="E87" s="28"/>
    </row>
    <row r="88" spans="1:5">
      <c r="A88" t="s">
        <v>346</v>
      </c>
      <c r="B88">
        <v>9057.7999999999993</v>
      </c>
      <c r="C88">
        <v>1999.875</v>
      </c>
      <c r="D88">
        <v>22.079000000000001</v>
      </c>
      <c r="E88" s="28"/>
    </row>
    <row r="89" spans="1:5">
      <c r="A89" t="s">
        <v>300</v>
      </c>
      <c r="B89">
        <v>4406.3</v>
      </c>
      <c r="C89">
        <v>1978.17</v>
      </c>
      <c r="D89">
        <v>44.894100000000002</v>
      </c>
      <c r="E89" s="28"/>
    </row>
    <row r="90" spans="1:5">
      <c r="A90" t="s">
        <v>301</v>
      </c>
      <c r="B90">
        <v>4891.3</v>
      </c>
      <c r="C90">
        <v>1964.14</v>
      </c>
      <c r="D90">
        <v>40.155700000000003</v>
      </c>
      <c r="E90" s="28"/>
    </row>
    <row r="91" spans="1:5">
      <c r="A91" t="s">
        <v>625</v>
      </c>
      <c r="B91">
        <v>11620</v>
      </c>
      <c r="C91">
        <v>1901.76</v>
      </c>
      <c r="D91">
        <v>16.366199999999999</v>
      </c>
      <c r="E91" s="28"/>
    </row>
    <row r="92" spans="1:5">
      <c r="A92" t="s">
        <v>360</v>
      </c>
      <c r="B92">
        <v>11005</v>
      </c>
      <c r="C92">
        <v>1900.5854999999999</v>
      </c>
      <c r="D92">
        <v>17.270099999999999</v>
      </c>
      <c r="E92" s="28"/>
    </row>
    <row r="93" spans="1:5">
      <c r="A93" t="s">
        <v>219</v>
      </c>
      <c r="B93">
        <v>4165.26</v>
      </c>
      <c r="C93">
        <v>1895.24</v>
      </c>
      <c r="D93">
        <v>45.501100000000001</v>
      </c>
      <c r="E93" s="28"/>
    </row>
    <row r="94" spans="1:5">
      <c r="A94" t="s">
        <v>160</v>
      </c>
      <c r="B94">
        <v>3447.9</v>
      </c>
      <c r="C94">
        <v>1869.18</v>
      </c>
      <c r="D94">
        <v>54.2121</v>
      </c>
      <c r="E94" s="28"/>
    </row>
    <row r="95" spans="1:5">
      <c r="A95" t="s">
        <v>587</v>
      </c>
      <c r="B95">
        <v>8538.32</v>
      </c>
      <c r="C95">
        <v>1867.48</v>
      </c>
      <c r="D95">
        <v>21.871700000000001</v>
      </c>
      <c r="E95" s="28"/>
    </row>
    <row r="96" spans="1:5">
      <c r="A96" t="s">
        <v>363</v>
      </c>
      <c r="B96">
        <v>12398.68</v>
      </c>
      <c r="C96">
        <v>1863.9869000000001</v>
      </c>
      <c r="D96">
        <v>15.0337</v>
      </c>
      <c r="E96" s="28"/>
    </row>
    <row r="97" spans="1:5">
      <c r="A97" t="s">
        <v>277</v>
      </c>
      <c r="B97">
        <v>4479.37</v>
      </c>
      <c r="C97">
        <v>1846.0309999999999</v>
      </c>
      <c r="D97">
        <v>41.211799999999997</v>
      </c>
      <c r="E97" s="28"/>
    </row>
    <row r="98" spans="1:5">
      <c r="A98" t="s">
        <v>175</v>
      </c>
      <c r="B98">
        <v>4615</v>
      </c>
      <c r="C98">
        <v>1841.75</v>
      </c>
      <c r="D98">
        <v>39.907899999999998</v>
      </c>
      <c r="E98" s="28"/>
    </row>
    <row r="99" spans="1:5">
      <c r="A99" t="s">
        <v>542</v>
      </c>
      <c r="B99">
        <v>7084.8</v>
      </c>
      <c r="C99">
        <v>1824.76</v>
      </c>
      <c r="D99">
        <v>25.7559</v>
      </c>
      <c r="E99" s="28"/>
    </row>
    <row r="100" spans="1:5">
      <c r="A100" t="s">
        <v>372</v>
      </c>
      <c r="B100">
        <v>14402.3</v>
      </c>
      <c r="C100">
        <v>1815.9535000000001</v>
      </c>
      <c r="D100">
        <v>12.608700000000001</v>
      </c>
      <c r="E100" s="28"/>
    </row>
    <row r="101" spans="1:5">
      <c r="A101" t="s">
        <v>397</v>
      </c>
      <c r="B101">
        <v>6654.3</v>
      </c>
      <c r="C101">
        <v>1812.35</v>
      </c>
      <c r="D101">
        <v>27.235700000000001</v>
      </c>
      <c r="E101" s="28"/>
    </row>
    <row r="102" spans="1:5">
      <c r="A102" t="s">
        <v>163</v>
      </c>
      <c r="B102">
        <v>4070.4</v>
      </c>
      <c r="C102">
        <v>1779.008</v>
      </c>
      <c r="D102">
        <v>43.7059</v>
      </c>
      <c r="E102" s="28"/>
    </row>
    <row r="103" spans="1:5">
      <c r="A103" t="s">
        <v>109</v>
      </c>
      <c r="B103">
        <v>3574.49</v>
      </c>
      <c r="C103">
        <v>1761.0150000000001</v>
      </c>
      <c r="D103">
        <v>49.266100000000002</v>
      </c>
      <c r="E103" s="28"/>
    </row>
    <row r="104" spans="1:5">
      <c r="A104" t="s">
        <v>171</v>
      </c>
      <c r="B104">
        <v>2020</v>
      </c>
      <c r="C104">
        <v>1734.1</v>
      </c>
      <c r="D104">
        <v>85.846500000000006</v>
      </c>
      <c r="E104" s="28"/>
    </row>
    <row r="105" spans="1:5">
      <c r="A105" t="s">
        <v>583</v>
      </c>
      <c r="B105">
        <v>4797.08</v>
      </c>
      <c r="C105">
        <v>1692.664</v>
      </c>
      <c r="D105">
        <v>35.285200000000003</v>
      </c>
      <c r="E105" s="28"/>
    </row>
    <row r="106" spans="1:5">
      <c r="A106" t="s">
        <v>289</v>
      </c>
      <c r="B106">
        <v>6855.1</v>
      </c>
      <c r="C106">
        <v>1672.32</v>
      </c>
      <c r="D106">
        <v>24.395199999999999</v>
      </c>
      <c r="E106" s="28"/>
    </row>
    <row r="107" spans="1:5">
      <c r="A107" t="s">
        <v>554</v>
      </c>
      <c r="B107">
        <v>2885.2</v>
      </c>
      <c r="C107">
        <v>1671.25</v>
      </c>
      <c r="D107">
        <v>57.924900000000001</v>
      </c>
      <c r="E107" s="28"/>
    </row>
    <row r="108" spans="1:5">
      <c r="A108" t="s">
        <v>119</v>
      </c>
      <c r="B108">
        <v>3212</v>
      </c>
      <c r="C108">
        <v>1665.296</v>
      </c>
      <c r="D108">
        <v>51.845999999999997</v>
      </c>
      <c r="E108" s="28"/>
    </row>
    <row r="109" spans="1:5">
      <c r="A109" t="s">
        <v>324</v>
      </c>
      <c r="B109">
        <v>3349.4</v>
      </c>
      <c r="C109">
        <v>1637.22</v>
      </c>
      <c r="D109">
        <v>48.880899999999997</v>
      </c>
      <c r="E109" s="28"/>
    </row>
    <row r="110" spans="1:5">
      <c r="A110" t="s">
        <v>411</v>
      </c>
      <c r="B110">
        <v>2781</v>
      </c>
      <c r="C110">
        <v>1575.604</v>
      </c>
      <c r="D110">
        <v>56.655999999999999</v>
      </c>
      <c r="E110" s="28"/>
    </row>
    <row r="111" spans="1:5">
      <c r="A111" t="s">
        <v>564</v>
      </c>
      <c r="B111">
        <v>10163.299999999999</v>
      </c>
      <c r="C111">
        <v>1566.856</v>
      </c>
      <c r="D111">
        <v>15.4168</v>
      </c>
      <c r="E111" s="28"/>
    </row>
    <row r="112" spans="1:5">
      <c r="A112" t="s">
        <v>164</v>
      </c>
      <c r="B112">
        <v>1870</v>
      </c>
      <c r="C112">
        <v>1525.59</v>
      </c>
      <c r="D112">
        <v>81.582300000000004</v>
      </c>
      <c r="E112" s="28"/>
    </row>
    <row r="113" spans="1:5">
      <c r="A113" t="s">
        <v>632</v>
      </c>
      <c r="B113">
        <v>4893.3</v>
      </c>
      <c r="C113">
        <v>1518.45</v>
      </c>
      <c r="D113">
        <v>31.031199999999998</v>
      </c>
      <c r="E113" s="28"/>
    </row>
    <row r="114" spans="1:5">
      <c r="A114" t="s">
        <v>304</v>
      </c>
      <c r="B114">
        <v>5887.57</v>
      </c>
      <c r="C114">
        <v>1517.854</v>
      </c>
      <c r="D114">
        <v>25.7806</v>
      </c>
      <c r="E114" s="28"/>
    </row>
    <row r="115" spans="1:5">
      <c r="A115" t="s">
        <v>205</v>
      </c>
      <c r="B115">
        <v>2110</v>
      </c>
      <c r="C115">
        <v>1516.87</v>
      </c>
      <c r="D115">
        <v>71.889499999999998</v>
      </c>
      <c r="E115" s="28"/>
    </row>
    <row r="116" spans="1:5">
      <c r="A116" t="s">
        <v>416</v>
      </c>
      <c r="B116">
        <v>2764.48</v>
      </c>
      <c r="C116">
        <v>1495.84</v>
      </c>
      <c r="D116">
        <v>54.109200000000001</v>
      </c>
      <c r="E116" s="28"/>
    </row>
    <row r="117" spans="1:5">
      <c r="A117" t="s">
        <v>308</v>
      </c>
      <c r="B117">
        <v>6418.5</v>
      </c>
      <c r="C117">
        <v>1494.8989999999999</v>
      </c>
      <c r="D117">
        <v>23.290400000000002</v>
      </c>
      <c r="E117" s="28"/>
    </row>
    <row r="118" spans="1:5">
      <c r="A118" t="s">
        <v>371</v>
      </c>
      <c r="B118">
        <v>2713.28</v>
      </c>
      <c r="C118">
        <v>1484.56</v>
      </c>
      <c r="D118">
        <v>54.714500000000001</v>
      </c>
      <c r="E118" s="28"/>
    </row>
    <row r="119" spans="1:5">
      <c r="A119" t="s">
        <v>183</v>
      </c>
      <c r="B119">
        <v>4663.03</v>
      </c>
      <c r="C119">
        <v>1473.15</v>
      </c>
      <c r="D119">
        <v>31.592099999999999</v>
      </c>
      <c r="E119" s="28"/>
    </row>
    <row r="120" spans="1:5">
      <c r="A120" t="s">
        <v>62</v>
      </c>
      <c r="B120">
        <v>2970</v>
      </c>
      <c r="C120">
        <v>1464.7</v>
      </c>
      <c r="D120">
        <v>49.316400000000002</v>
      </c>
      <c r="E120" s="28"/>
    </row>
    <row r="121" spans="1:5">
      <c r="A121" t="s">
        <v>403</v>
      </c>
      <c r="B121">
        <v>5883.56</v>
      </c>
      <c r="C121">
        <v>1394.56</v>
      </c>
      <c r="D121">
        <v>23.7026</v>
      </c>
      <c r="E121" s="28"/>
    </row>
    <row r="122" spans="1:5">
      <c r="A122" t="s">
        <v>439</v>
      </c>
      <c r="B122">
        <v>3000</v>
      </c>
      <c r="C122">
        <v>1385.55</v>
      </c>
      <c r="D122">
        <v>46.185000000000002</v>
      </c>
      <c r="E122" s="28"/>
    </row>
    <row r="123" spans="1:5">
      <c r="A123" t="s">
        <v>124</v>
      </c>
      <c r="B123">
        <v>2695.16</v>
      </c>
      <c r="C123">
        <v>1321.3885</v>
      </c>
      <c r="D123">
        <v>49.028199999999998</v>
      </c>
      <c r="E123" s="28"/>
    </row>
    <row r="124" spans="1:5">
      <c r="A124" t="s">
        <v>568</v>
      </c>
      <c r="B124">
        <v>3507.92</v>
      </c>
      <c r="C124">
        <v>1319.9486999999999</v>
      </c>
      <c r="D124">
        <v>37.627600000000001</v>
      </c>
      <c r="E124" s="28"/>
    </row>
    <row r="125" spans="1:5">
      <c r="A125" t="s">
        <v>285</v>
      </c>
      <c r="B125">
        <v>3774.55</v>
      </c>
      <c r="C125">
        <v>1317.2360000000001</v>
      </c>
      <c r="D125">
        <v>34.897799999999997</v>
      </c>
      <c r="E125" s="28"/>
    </row>
    <row r="126" spans="1:5">
      <c r="A126" t="s">
        <v>169</v>
      </c>
      <c r="B126">
        <v>2087.41</v>
      </c>
      <c r="C126">
        <v>1310.3699999999999</v>
      </c>
      <c r="D126">
        <v>62.774900000000002</v>
      </c>
      <c r="E126" s="28"/>
    </row>
    <row r="127" spans="1:5">
      <c r="A127" t="s">
        <v>151</v>
      </c>
      <c r="B127">
        <v>2322.54</v>
      </c>
      <c r="C127">
        <v>1300.32</v>
      </c>
      <c r="D127">
        <v>55.986899999999999</v>
      </c>
      <c r="E127" s="28"/>
    </row>
    <row r="128" spans="1:5">
      <c r="A128" t="s">
        <v>180</v>
      </c>
      <c r="B128">
        <v>2711.47</v>
      </c>
      <c r="C128">
        <v>1280.1790000000001</v>
      </c>
      <c r="D128">
        <v>47.2134</v>
      </c>
      <c r="E128" s="28"/>
    </row>
    <row r="129" spans="1:5">
      <c r="A129" t="s">
        <v>312</v>
      </c>
      <c r="B129">
        <v>2780.12</v>
      </c>
      <c r="C129">
        <v>1276.17</v>
      </c>
      <c r="D129">
        <v>45.903399999999998</v>
      </c>
      <c r="E129" s="28"/>
    </row>
    <row r="130" spans="1:5">
      <c r="A130" t="s">
        <v>742</v>
      </c>
      <c r="B130">
        <v>2903.1</v>
      </c>
      <c r="C130">
        <v>1269.7086999999999</v>
      </c>
      <c r="D130">
        <v>43.7363</v>
      </c>
      <c r="E130" s="28"/>
    </row>
    <row r="131" spans="1:5">
      <c r="A131" t="s">
        <v>316</v>
      </c>
      <c r="B131">
        <v>6324</v>
      </c>
      <c r="C131">
        <v>1269.2049999999999</v>
      </c>
      <c r="D131">
        <v>20.069600000000001</v>
      </c>
      <c r="E131" s="28"/>
    </row>
    <row r="132" spans="1:5">
      <c r="A132" t="s">
        <v>182</v>
      </c>
      <c r="B132">
        <v>2427.5</v>
      </c>
      <c r="C132">
        <v>1265.075</v>
      </c>
      <c r="D132">
        <v>52.1143</v>
      </c>
      <c r="E132" s="28"/>
    </row>
    <row r="133" spans="1:5">
      <c r="A133" t="s">
        <v>588</v>
      </c>
      <c r="B133">
        <v>4584.84</v>
      </c>
      <c r="C133">
        <v>1251.864</v>
      </c>
      <c r="D133">
        <v>27.304400000000001</v>
      </c>
      <c r="E133" s="28"/>
    </row>
    <row r="134" spans="1:5">
      <c r="A134" t="s">
        <v>297</v>
      </c>
      <c r="B134">
        <v>2212.36</v>
      </c>
      <c r="C134">
        <v>1240.48</v>
      </c>
      <c r="D134">
        <v>56.070399999999999</v>
      </c>
      <c r="E134" s="28"/>
    </row>
    <row r="135" spans="1:5">
      <c r="A135" t="s">
        <v>460</v>
      </c>
      <c r="B135">
        <v>2318</v>
      </c>
      <c r="C135">
        <v>1230.18</v>
      </c>
      <c r="D135">
        <v>53.070700000000002</v>
      </c>
      <c r="E135" s="28"/>
    </row>
    <row r="136" spans="1:5">
      <c r="A136" t="s">
        <v>265</v>
      </c>
      <c r="B136">
        <v>1600.2</v>
      </c>
      <c r="C136">
        <v>1178.19</v>
      </c>
      <c r="D136">
        <v>73.627600000000001</v>
      </c>
      <c r="E136" s="28"/>
    </row>
    <row r="137" spans="1:5">
      <c r="A137" t="s">
        <v>64</v>
      </c>
      <c r="B137">
        <v>2080</v>
      </c>
      <c r="C137">
        <v>1172</v>
      </c>
      <c r="D137">
        <v>56.3461</v>
      </c>
      <c r="E137" s="28"/>
    </row>
    <row r="138" spans="1:5">
      <c r="A138" t="s">
        <v>399</v>
      </c>
      <c r="B138">
        <v>7091.18</v>
      </c>
      <c r="C138">
        <v>1168.1500000000001</v>
      </c>
      <c r="D138">
        <v>16.473199999999999</v>
      </c>
      <c r="E138" s="28"/>
    </row>
    <row r="139" spans="1:5">
      <c r="A139" t="s">
        <v>593</v>
      </c>
      <c r="B139">
        <v>2542.8000000000002</v>
      </c>
      <c r="C139">
        <v>1166.71</v>
      </c>
      <c r="D139">
        <v>45.882800000000003</v>
      </c>
      <c r="E139" s="28"/>
    </row>
    <row r="140" spans="1:5">
      <c r="A140" t="s">
        <v>328</v>
      </c>
      <c r="B140">
        <v>1587.36</v>
      </c>
      <c r="C140">
        <v>1165.74</v>
      </c>
      <c r="D140">
        <v>73.438900000000004</v>
      </c>
      <c r="E140" s="28"/>
    </row>
    <row r="141" spans="1:5">
      <c r="A141" t="s">
        <v>177</v>
      </c>
      <c r="B141">
        <v>2482.1999999999998</v>
      </c>
      <c r="C141">
        <v>1164.99</v>
      </c>
      <c r="D141">
        <v>46.933700000000002</v>
      </c>
      <c r="E141" s="28"/>
    </row>
    <row r="142" spans="1:5">
      <c r="A142" t="s">
        <v>695</v>
      </c>
      <c r="B142">
        <v>10428.4</v>
      </c>
      <c r="C142">
        <v>1161.7</v>
      </c>
      <c r="D142">
        <v>11.139699999999999</v>
      </c>
      <c r="E142" s="28"/>
    </row>
    <row r="143" spans="1:5">
      <c r="A143" t="s">
        <v>576</v>
      </c>
      <c r="B143">
        <v>4025</v>
      </c>
      <c r="C143">
        <v>1157.2</v>
      </c>
      <c r="D143">
        <v>28.750299999999999</v>
      </c>
      <c r="E143" s="28"/>
    </row>
    <row r="144" spans="1:5">
      <c r="A144" t="s">
        <v>283</v>
      </c>
      <c r="B144">
        <v>3724.85</v>
      </c>
      <c r="C144">
        <v>1156.2065</v>
      </c>
      <c r="D144">
        <v>31.040299999999998</v>
      </c>
      <c r="E144" s="28"/>
    </row>
    <row r="145" spans="1:5">
      <c r="A145" t="s">
        <v>111</v>
      </c>
      <c r="B145">
        <v>2956.62</v>
      </c>
      <c r="C145">
        <v>1136.18</v>
      </c>
      <c r="D145">
        <v>38.4283</v>
      </c>
      <c r="E145" s="28"/>
    </row>
    <row r="146" spans="1:5">
      <c r="A146" t="s">
        <v>123</v>
      </c>
      <c r="B146">
        <v>1886.6</v>
      </c>
      <c r="C146">
        <v>1128.0965000000001</v>
      </c>
      <c r="D146">
        <v>59.795200000000001</v>
      </c>
      <c r="E146" s="28"/>
    </row>
    <row r="147" spans="1:5">
      <c r="A147" t="s">
        <v>739</v>
      </c>
      <c r="B147">
        <v>1975.2</v>
      </c>
      <c r="C147">
        <v>1126.3</v>
      </c>
      <c r="D147">
        <v>57.021999999999998</v>
      </c>
      <c r="E147" s="28"/>
    </row>
    <row r="148" spans="1:5">
      <c r="A148" t="s">
        <v>514</v>
      </c>
      <c r="B148">
        <v>1775.54</v>
      </c>
      <c r="C148">
        <v>1120.52</v>
      </c>
      <c r="D148">
        <v>63.108600000000003</v>
      </c>
      <c r="E148" s="28"/>
    </row>
    <row r="149" spans="1:5">
      <c r="A149" t="s">
        <v>575</v>
      </c>
      <c r="B149">
        <v>2646.15</v>
      </c>
      <c r="C149">
        <v>1116</v>
      </c>
      <c r="D149">
        <v>42.174399999999999</v>
      </c>
      <c r="E149" s="28"/>
    </row>
    <row r="150" spans="1:5">
      <c r="A150" t="s">
        <v>256</v>
      </c>
      <c r="B150">
        <v>2252</v>
      </c>
      <c r="C150">
        <v>1066.97</v>
      </c>
      <c r="D150">
        <v>47.378700000000002</v>
      </c>
      <c r="E150" s="28"/>
    </row>
    <row r="151" spans="1:5">
      <c r="A151" t="s">
        <v>259</v>
      </c>
      <c r="B151">
        <v>1892.56</v>
      </c>
      <c r="C151">
        <v>1065.2</v>
      </c>
      <c r="D151">
        <v>56.283499999999997</v>
      </c>
      <c r="E151" s="28"/>
    </row>
    <row r="152" spans="1:5">
      <c r="A152" t="s">
        <v>594</v>
      </c>
      <c r="B152">
        <v>2490.1</v>
      </c>
      <c r="C152">
        <v>1064.48</v>
      </c>
      <c r="D152">
        <v>42.748399999999997</v>
      </c>
      <c r="E152" s="28"/>
    </row>
    <row r="153" spans="1:5">
      <c r="A153" t="s">
        <v>573</v>
      </c>
      <c r="B153">
        <v>2346</v>
      </c>
      <c r="C153">
        <v>1062.5840000000001</v>
      </c>
      <c r="D153">
        <v>45.293399999999998</v>
      </c>
      <c r="E153" s="28"/>
    </row>
    <row r="154" spans="1:5">
      <c r="A154" t="s">
        <v>48</v>
      </c>
      <c r="B154">
        <v>3197</v>
      </c>
      <c r="C154">
        <v>1052.5</v>
      </c>
      <c r="D154">
        <v>32.921399999999998</v>
      </c>
      <c r="E154" s="28"/>
    </row>
    <row r="155" spans="1:5">
      <c r="A155" t="s">
        <v>621</v>
      </c>
      <c r="B155">
        <v>1855.74</v>
      </c>
      <c r="C155">
        <v>1022.7</v>
      </c>
      <c r="D155">
        <v>55.11</v>
      </c>
      <c r="E155" s="28"/>
    </row>
    <row r="156" spans="1:5">
      <c r="A156" t="s">
        <v>290</v>
      </c>
      <c r="B156">
        <v>2896.7</v>
      </c>
      <c r="C156">
        <v>1021.4</v>
      </c>
      <c r="D156">
        <v>35.260800000000003</v>
      </c>
      <c r="E156" s="28"/>
    </row>
    <row r="157" spans="1:5">
      <c r="A157" t="s">
        <v>216</v>
      </c>
      <c r="B157">
        <v>2099.31</v>
      </c>
      <c r="C157">
        <v>1015.7954999999999</v>
      </c>
      <c r="D157">
        <v>48.387099999999997</v>
      </c>
      <c r="E157" s="28"/>
    </row>
    <row r="158" spans="1:5">
      <c r="A158" t="s">
        <v>260</v>
      </c>
      <c r="B158">
        <v>1450</v>
      </c>
      <c r="C158">
        <v>1010.06</v>
      </c>
      <c r="D158">
        <v>69.659300000000002</v>
      </c>
      <c r="E158" s="28"/>
    </row>
    <row r="159" spans="1:5">
      <c r="A159" t="s">
        <v>14</v>
      </c>
      <c r="B159">
        <v>2047.84</v>
      </c>
      <c r="C159">
        <v>1008.44</v>
      </c>
      <c r="D159">
        <v>49.244</v>
      </c>
      <c r="E159" s="28"/>
    </row>
    <row r="160" spans="1:5">
      <c r="A160" t="s">
        <v>690</v>
      </c>
      <c r="B160">
        <v>2604.9</v>
      </c>
      <c r="C160">
        <v>1006.62</v>
      </c>
      <c r="D160">
        <v>38.643300000000004</v>
      </c>
      <c r="E160" s="28"/>
    </row>
    <row r="161" spans="1:5">
      <c r="A161" t="s">
        <v>635</v>
      </c>
      <c r="B161">
        <v>2684.62</v>
      </c>
      <c r="C161">
        <v>974.54200000000003</v>
      </c>
      <c r="D161">
        <v>36.300899999999999</v>
      </c>
      <c r="E161" s="28"/>
    </row>
    <row r="162" spans="1:5">
      <c r="A162" t="s">
        <v>153</v>
      </c>
      <c r="B162">
        <v>1534.16</v>
      </c>
      <c r="C162">
        <v>958.02660000000003</v>
      </c>
      <c r="D162">
        <v>62.446300000000001</v>
      </c>
      <c r="E162" s="28"/>
    </row>
    <row r="163" spans="1:5">
      <c r="A163" t="s">
        <v>288</v>
      </c>
      <c r="B163">
        <v>2202.12</v>
      </c>
      <c r="C163">
        <v>946.38</v>
      </c>
      <c r="D163">
        <v>42.9758</v>
      </c>
      <c r="E163" s="28"/>
    </row>
    <row r="164" spans="1:5">
      <c r="A164" t="s">
        <v>612</v>
      </c>
      <c r="B164">
        <v>1836.33</v>
      </c>
      <c r="C164">
        <v>932.17</v>
      </c>
      <c r="D164">
        <v>50.762599999999999</v>
      </c>
      <c r="E164" s="28"/>
    </row>
    <row r="165" spans="1:5">
      <c r="A165" t="s">
        <v>242</v>
      </c>
      <c r="B165">
        <v>4312.01</v>
      </c>
      <c r="C165">
        <v>903.58939999999996</v>
      </c>
      <c r="D165">
        <v>20.955100000000002</v>
      </c>
      <c r="E165" s="28"/>
    </row>
    <row r="166" spans="1:5">
      <c r="A166" t="s">
        <v>780</v>
      </c>
      <c r="B166">
        <v>975</v>
      </c>
      <c r="C166">
        <v>899.625</v>
      </c>
      <c r="D166">
        <v>92.269199999999998</v>
      </c>
      <c r="E166" s="28"/>
    </row>
    <row r="167" spans="1:5">
      <c r="A167" t="s">
        <v>709</v>
      </c>
      <c r="B167">
        <v>1988.76</v>
      </c>
      <c r="C167">
        <v>898.89099999999996</v>
      </c>
      <c r="D167">
        <v>45.198500000000003</v>
      </c>
      <c r="E167" s="28"/>
    </row>
    <row r="168" spans="1:5">
      <c r="A168" t="s">
        <v>744</v>
      </c>
      <c r="B168">
        <v>1940</v>
      </c>
      <c r="C168">
        <v>896.8</v>
      </c>
      <c r="D168">
        <v>46.226799999999997</v>
      </c>
      <c r="E168" s="28"/>
    </row>
    <row r="169" spans="1:5">
      <c r="A169" t="s">
        <v>633</v>
      </c>
      <c r="B169">
        <v>2256.34</v>
      </c>
      <c r="C169">
        <v>888.91</v>
      </c>
      <c r="D169">
        <v>39.396099999999997</v>
      </c>
      <c r="E169" s="28"/>
    </row>
    <row r="170" spans="1:5">
      <c r="A170" t="s">
        <v>72</v>
      </c>
      <c r="B170">
        <v>4480.1499999999996</v>
      </c>
      <c r="C170">
        <v>887.9126</v>
      </c>
      <c r="D170">
        <v>19.8188</v>
      </c>
      <c r="E170" s="28"/>
    </row>
    <row r="171" spans="1:5">
      <c r="A171" t="s">
        <v>113</v>
      </c>
      <c r="B171">
        <v>2538.1799999999998</v>
      </c>
      <c r="C171">
        <v>876.71</v>
      </c>
      <c r="D171">
        <v>34.540799999999997</v>
      </c>
      <c r="E171" s="28"/>
    </row>
    <row r="172" spans="1:5">
      <c r="A172" t="s">
        <v>161</v>
      </c>
      <c r="B172">
        <v>1702.75</v>
      </c>
      <c r="C172">
        <v>876.625</v>
      </c>
      <c r="D172">
        <v>51.482799999999997</v>
      </c>
      <c r="E172" s="28"/>
    </row>
    <row r="173" spans="1:5">
      <c r="A173" t="s">
        <v>368</v>
      </c>
      <c r="B173">
        <v>3207.25</v>
      </c>
      <c r="C173">
        <v>872.60159999999996</v>
      </c>
      <c r="D173">
        <v>27.207100000000001</v>
      </c>
      <c r="E173" s="28"/>
    </row>
    <row r="174" spans="1:5">
      <c r="A174" t="s">
        <v>356</v>
      </c>
      <c r="B174">
        <v>1636.33</v>
      </c>
      <c r="C174">
        <v>866.3075</v>
      </c>
      <c r="D174">
        <v>52.942100000000003</v>
      </c>
      <c r="E174" s="28"/>
    </row>
    <row r="175" spans="1:5">
      <c r="A175" t="s">
        <v>145</v>
      </c>
      <c r="B175">
        <v>1299.07</v>
      </c>
      <c r="C175">
        <v>837.83</v>
      </c>
      <c r="D175">
        <v>64.494500000000002</v>
      </c>
      <c r="E175" s="28"/>
    </row>
    <row r="176" spans="1:5">
      <c r="A176" t="s">
        <v>511</v>
      </c>
      <c r="B176">
        <v>3179.84</v>
      </c>
      <c r="C176">
        <v>833.8</v>
      </c>
      <c r="D176">
        <v>26.221399999999999</v>
      </c>
      <c r="E176" s="28"/>
    </row>
    <row r="177" spans="1:5">
      <c r="A177" t="s">
        <v>337</v>
      </c>
      <c r="B177">
        <v>2858.16</v>
      </c>
      <c r="C177">
        <v>804.34839999999997</v>
      </c>
      <c r="D177">
        <v>28.142099999999999</v>
      </c>
      <c r="E177" s="28"/>
    </row>
    <row r="178" spans="1:5">
      <c r="A178" t="s">
        <v>738</v>
      </c>
      <c r="B178">
        <v>2377.59</v>
      </c>
      <c r="C178">
        <v>802.84</v>
      </c>
      <c r="D178">
        <v>33.7669</v>
      </c>
      <c r="E178" s="28"/>
    </row>
    <row r="179" spans="1:5">
      <c r="A179" t="s">
        <v>241</v>
      </c>
      <c r="B179">
        <v>1809.6</v>
      </c>
      <c r="C179">
        <v>782.1</v>
      </c>
      <c r="D179">
        <v>43.2194</v>
      </c>
      <c r="E179" s="28"/>
    </row>
    <row r="180" spans="1:5">
      <c r="A180" t="s">
        <v>670</v>
      </c>
      <c r="B180">
        <v>2980</v>
      </c>
      <c r="C180">
        <v>772.74</v>
      </c>
      <c r="D180">
        <v>25.930800000000001</v>
      </c>
      <c r="E180" s="28"/>
    </row>
    <row r="181" spans="1:5">
      <c r="A181" t="s">
        <v>148</v>
      </c>
      <c r="B181">
        <v>1397.9</v>
      </c>
      <c r="C181">
        <v>767.56</v>
      </c>
      <c r="D181">
        <v>54.908000000000001</v>
      </c>
      <c r="E181" s="28"/>
    </row>
    <row r="182" spans="1:5">
      <c r="A182" t="s">
        <v>350</v>
      </c>
      <c r="B182">
        <v>1828.88</v>
      </c>
      <c r="C182">
        <v>764.08</v>
      </c>
      <c r="D182">
        <v>41.778500000000001</v>
      </c>
      <c r="E182" s="28"/>
    </row>
    <row r="183" spans="1:5">
      <c r="A183" t="s">
        <v>645</v>
      </c>
      <c r="B183">
        <v>2262.87</v>
      </c>
      <c r="C183">
        <v>725.73</v>
      </c>
      <c r="D183">
        <v>32.071199999999997</v>
      </c>
      <c r="E183" s="28"/>
    </row>
    <row r="184" spans="1:5">
      <c r="A184" t="s">
        <v>700</v>
      </c>
      <c r="B184">
        <v>3978.59</v>
      </c>
      <c r="C184">
        <v>721.01</v>
      </c>
      <c r="D184">
        <v>18.122199999999999</v>
      </c>
      <c r="E184" s="28"/>
    </row>
    <row r="185" spans="1:5">
      <c r="A185" t="s">
        <v>451</v>
      </c>
      <c r="B185">
        <v>1745.28</v>
      </c>
      <c r="C185">
        <v>719.52</v>
      </c>
      <c r="D185">
        <v>41.226599999999998</v>
      </c>
      <c r="E185" s="28"/>
    </row>
    <row r="186" spans="1:5">
      <c r="A186" t="s">
        <v>447</v>
      </c>
      <c r="B186">
        <v>4746.71</v>
      </c>
      <c r="C186">
        <v>703.05</v>
      </c>
      <c r="D186">
        <v>14.811299999999999</v>
      </c>
      <c r="E186" s="28"/>
    </row>
    <row r="187" spans="1:5">
      <c r="A187" t="s">
        <v>660</v>
      </c>
      <c r="B187">
        <v>4180</v>
      </c>
      <c r="C187">
        <v>678.26</v>
      </c>
      <c r="D187">
        <v>16.226299999999998</v>
      </c>
      <c r="E187" s="28"/>
    </row>
    <row r="188" spans="1:5">
      <c r="A188" t="s">
        <v>249</v>
      </c>
      <c r="B188">
        <v>1992.25</v>
      </c>
      <c r="C188">
        <v>666.40599999999995</v>
      </c>
      <c r="D188">
        <v>33.4499</v>
      </c>
      <c r="E188" s="28"/>
    </row>
    <row r="189" spans="1:5">
      <c r="A189" t="s">
        <v>381</v>
      </c>
      <c r="B189">
        <v>2259.06</v>
      </c>
      <c r="C189">
        <v>664.26</v>
      </c>
      <c r="D189">
        <v>29.404199999999999</v>
      </c>
      <c r="E189" s="28"/>
    </row>
    <row r="190" spans="1:5">
      <c r="A190" t="s">
        <v>305</v>
      </c>
      <c r="B190">
        <v>1357.75</v>
      </c>
      <c r="C190">
        <v>659.25</v>
      </c>
      <c r="D190">
        <v>48.554499999999997</v>
      </c>
      <c r="E190" s="28"/>
    </row>
    <row r="191" spans="1:5">
      <c r="A191" t="s">
        <v>605</v>
      </c>
      <c r="B191">
        <v>1092.22</v>
      </c>
      <c r="C191">
        <v>654.80999999999995</v>
      </c>
      <c r="D191">
        <v>59.952199999999998</v>
      </c>
      <c r="E191" s="28"/>
    </row>
    <row r="192" spans="1:5">
      <c r="A192" t="s">
        <v>687</v>
      </c>
      <c r="B192">
        <v>1762.8</v>
      </c>
      <c r="C192">
        <v>652.20000000000005</v>
      </c>
      <c r="D192">
        <v>36.997900000000001</v>
      </c>
      <c r="E192" s="28"/>
    </row>
    <row r="193" spans="1:5">
      <c r="A193" t="s">
        <v>79</v>
      </c>
      <c r="B193">
        <v>1322.74</v>
      </c>
      <c r="C193">
        <v>647.47799999999995</v>
      </c>
      <c r="D193">
        <v>48.9497</v>
      </c>
      <c r="E193" s="28"/>
    </row>
    <row r="194" spans="1:5">
      <c r="A194" t="s">
        <v>307</v>
      </c>
      <c r="B194">
        <v>1514.21</v>
      </c>
      <c r="C194">
        <v>646.38499999999999</v>
      </c>
      <c r="D194">
        <v>42.687899999999999</v>
      </c>
      <c r="E194" s="28"/>
    </row>
    <row r="195" spans="1:5">
      <c r="A195" t="s">
        <v>81</v>
      </c>
      <c r="B195">
        <v>1104</v>
      </c>
      <c r="C195">
        <v>645.09</v>
      </c>
      <c r="D195">
        <v>58.432000000000002</v>
      </c>
      <c r="E195" s="28"/>
    </row>
    <row r="196" spans="1:5">
      <c r="A196" t="s">
        <v>600</v>
      </c>
      <c r="B196">
        <v>1032.18</v>
      </c>
      <c r="C196">
        <v>644.49</v>
      </c>
      <c r="D196">
        <v>62.439599999999999</v>
      </c>
      <c r="E196" s="28"/>
    </row>
    <row r="197" spans="1:5">
      <c r="A197" t="s">
        <v>392</v>
      </c>
      <c r="B197">
        <v>1295.6400000000001</v>
      </c>
      <c r="C197">
        <v>643.35400000000004</v>
      </c>
      <c r="D197">
        <v>49.655299999999997</v>
      </c>
      <c r="E197" s="28"/>
    </row>
    <row r="198" spans="1:5">
      <c r="A198" t="s">
        <v>156</v>
      </c>
      <c r="B198">
        <v>960.62</v>
      </c>
      <c r="C198">
        <v>641.29999999999995</v>
      </c>
      <c r="D198">
        <v>66.758899999999997</v>
      </c>
      <c r="E198" s="28"/>
    </row>
    <row r="199" spans="1:5">
      <c r="A199" t="s">
        <v>696</v>
      </c>
      <c r="B199">
        <v>992.7</v>
      </c>
      <c r="C199">
        <v>630.6</v>
      </c>
      <c r="D199">
        <v>63.523699999999998</v>
      </c>
      <c r="E199" s="28"/>
    </row>
    <row r="200" spans="1:5">
      <c r="A200" t="s">
        <v>663</v>
      </c>
      <c r="B200">
        <v>1400.7</v>
      </c>
      <c r="C200">
        <v>623.70000000000005</v>
      </c>
      <c r="D200">
        <v>44.527700000000003</v>
      </c>
      <c r="E200" s="28"/>
    </row>
    <row r="201" spans="1:5">
      <c r="A201" t="s">
        <v>344</v>
      </c>
      <c r="B201">
        <v>962</v>
      </c>
      <c r="C201">
        <v>621.4</v>
      </c>
      <c r="D201">
        <v>64.594499999999996</v>
      </c>
      <c r="E201" s="28"/>
    </row>
    <row r="202" spans="1:5">
      <c r="A202" t="s">
        <v>589</v>
      </c>
      <c r="B202">
        <v>2574.62</v>
      </c>
      <c r="C202">
        <v>618.38</v>
      </c>
      <c r="D202">
        <v>24.0183</v>
      </c>
      <c r="E202" s="28"/>
    </row>
    <row r="203" spans="1:5">
      <c r="A203" t="s">
        <v>253</v>
      </c>
      <c r="B203">
        <v>1275.5999999999999</v>
      </c>
      <c r="C203">
        <v>617.20000000000005</v>
      </c>
      <c r="D203">
        <v>48.384999999999998</v>
      </c>
      <c r="E203" s="28"/>
    </row>
    <row r="204" spans="1:5">
      <c r="A204" t="s">
        <v>292</v>
      </c>
      <c r="B204">
        <v>1185.45</v>
      </c>
      <c r="C204">
        <v>615.75</v>
      </c>
      <c r="D204">
        <v>51.942300000000003</v>
      </c>
      <c r="E204" s="28"/>
    </row>
    <row r="205" spans="1:5">
      <c r="A205" t="s">
        <v>176</v>
      </c>
      <c r="B205">
        <v>1081.5999999999999</v>
      </c>
      <c r="C205">
        <v>608.41600000000005</v>
      </c>
      <c r="D205">
        <v>56.251399999999997</v>
      </c>
      <c r="E205" s="28"/>
    </row>
    <row r="206" spans="1:5">
      <c r="A206" t="s">
        <v>325</v>
      </c>
      <c r="B206">
        <v>3121.61</v>
      </c>
      <c r="C206">
        <v>607.18539999999996</v>
      </c>
      <c r="D206">
        <v>19.451000000000001</v>
      </c>
      <c r="E206" s="28"/>
    </row>
    <row r="207" spans="1:5">
      <c r="A207" t="s">
        <v>218</v>
      </c>
      <c r="B207">
        <v>2120</v>
      </c>
      <c r="C207">
        <v>601.6</v>
      </c>
      <c r="D207">
        <v>28.377300000000002</v>
      </c>
      <c r="E207" s="28"/>
    </row>
    <row r="208" spans="1:5">
      <c r="A208" t="s">
        <v>263</v>
      </c>
      <c r="B208">
        <v>1693.2</v>
      </c>
      <c r="C208">
        <v>600.6</v>
      </c>
      <c r="D208">
        <v>35.471200000000003</v>
      </c>
      <c r="E208" s="28"/>
    </row>
    <row r="209" spans="1:5">
      <c r="A209" t="s">
        <v>458</v>
      </c>
      <c r="B209">
        <v>1444.28</v>
      </c>
      <c r="C209">
        <v>594.83000000000004</v>
      </c>
      <c r="D209">
        <v>41.185200000000002</v>
      </c>
      <c r="E209" s="28"/>
    </row>
    <row r="210" spans="1:5">
      <c r="A210" t="s">
        <v>322</v>
      </c>
      <c r="B210">
        <v>1449.96</v>
      </c>
      <c r="C210">
        <v>585.36</v>
      </c>
      <c r="D210">
        <v>40.370699999999999</v>
      </c>
      <c r="E210" s="28"/>
    </row>
    <row r="211" spans="1:5">
      <c r="A211" t="s">
        <v>280</v>
      </c>
      <c r="B211">
        <v>2243.1999999999998</v>
      </c>
      <c r="C211">
        <v>583.95000000000005</v>
      </c>
      <c r="D211">
        <v>26.032</v>
      </c>
      <c r="E211" s="28"/>
    </row>
    <row r="212" spans="1:5">
      <c r="A212" t="s">
        <v>745</v>
      </c>
      <c r="B212">
        <v>2867.4</v>
      </c>
      <c r="C212">
        <v>576.08000000000004</v>
      </c>
      <c r="D212">
        <v>20.090599999999998</v>
      </c>
      <c r="E212" s="28"/>
    </row>
    <row r="213" spans="1:5">
      <c r="A213" t="s">
        <v>352</v>
      </c>
      <c r="B213">
        <v>4211.4799999999996</v>
      </c>
      <c r="C213">
        <v>572.28650000000005</v>
      </c>
      <c r="D213">
        <v>13.588699999999999</v>
      </c>
      <c r="E213" s="28"/>
    </row>
    <row r="214" spans="1:5">
      <c r="A214" t="s">
        <v>557</v>
      </c>
      <c r="B214">
        <v>1291.74</v>
      </c>
      <c r="C214">
        <v>555.29999999999995</v>
      </c>
      <c r="D214">
        <v>42.988500000000002</v>
      </c>
      <c r="E214" s="28"/>
    </row>
    <row r="215" spans="1:5">
      <c r="A215" t="s">
        <v>314</v>
      </c>
      <c r="B215">
        <v>1541.99</v>
      </c>
      <c r="C215">
        <v>549.58050000000003</v>
      </c>
      <c r="D215">
        <v>35.640900000000002</v>
      </c>
      <c r="E215" s="28"/>
    </row>
    <row r="216" spans="1:5">
      <c r="A216" t="s">
        <v>234</v>
      </c>
      <c r="B216">
        <v>1021.68</v>
      </c>
      <c r="C216">
        <v>545.91999999999996</v>
      </c>
      <c r="D216">
        <v>53.433500000000002</v>
      </c>
      <c r="E216" s="28"/>
    </row>
    <row r="217" spans="1:5">
      <c r="A217" t="s">
        <v>341</v>
      </c>
      <c r="B217">
        <v>3323.4</v>
      </c>
      <c r="C217">
        <v>545.20630000000006</v>
      </c>
      <c r="D217">
        <v>16.405000000000001</v>
      </c>
      <c r="E217" s="28"/>
    </row>
    <row r="218" spans="1:5">
      <c r="A218" t="s">
        <v>319</v>
      </c>
      <c r="B218">
        <v>1936.14</v>
      </c>
      <c r="C218">
        <v>542.88</v>
      </c>
      <c r="D218">
        <v>28.039200000000001</v>
      </c>
      <c r="E218" s="28"/>
    </row>
    <row r="219" spans="1:5">
      <c r="A219" t="s">
        <v>118</v>
      </c>
      <c r="B219">
        <v>992.96</v>
      </c>
      <c r="C219">
        <v>540.28499999999997</v>
      </c>
      <c r="D219">
        <v>54.411499999999997</v>
      </c>
      <c r="E219" s="28"/>
    </row>
    <row r="220" spans="1:5">
      <c r="A220" t="s">
        <v>746</v>
      </c>
      <c r="B220">
        <v>2275.36</v>
      </c>
      <c r="C220">
        <v>539.67999999999995</v>
      </c>
      <c r="D220">
        <v>23.718399999999999</v>
      </c>
      <c r="E220" s="28"/>
    </row>
    <row r="221" spans="1:5">
      <c r="A221" t="s">
        <v>598</v>
      </c>
      <c r="B221">
        <v>1860.72</v>
      </c>
      <c r="C221">
        <v>533.86400000000003</v>
      </c>
      <c r="D221">
        <v>28.691199999999998</v>
      </c>
      <c r="E221" s="28"/>
    </row>
    <row r="222" spans="1:5">
      <c r="A222" t="s">
        <v>103</v>
      </c>
      <c r="B222">
        <v>846.07</v>
      </c>
      <c r="C222">
        <v>524.39949999999999</v>
      </c>
      <c r="D222">
        <v>61.980600000000003</v>
      </c>
      <c r="E222" s="28"/>
    </row>
    <row r="223" spans="1:5">
      <c r="A223" t="s">
        <v>445</v>
      </c>
      <c r="B223">
        <v>2410.3000000000002</v>
      </c>
      <c r="C223">
        <v>523.72</v>
      </c>
      <c r="D223">
        <v>21.728400000000001</v>
      </c>
      <c r="E223" s="28"/>
    </row>
    <row r="224" spans="1:5">
      <c r="A224" t="s">
        <v>135</v>
      </c>
      <c r="B224">
        <v>1037.8900000000001</v>
      </c>
      <c r="C224">
        <v>522.09</v>
      </c>
      <c r="D224">
        <v>50.302999999999997</v>
      </c>
      <c r="E224" s="28"/>
    </row>
    <row r="225" spans="1:5">
      <c r="A225" t="s">
        <v>295</v>
      </c>
      <c r="B225">
        <v>1054.26</v>
      </c>
      <c r="C225">
        <v>521.92550000000006</v>
      </c>
      <c r="D225">
        <v>49.506300000000003</v>
      </c>
      <c r="E225" s="28"/>
    </row>
    <row r="226" spans="1:5">
      <c r="A226" t="s">
        <v>409</v>
      </c>
      <c r="B226">
        <v>1685.25</v>
      </c>
      <c r="C226">
        <v>519.1</v>
      </c>
      <c r="D226">
        <v>30.802499999999998</v>
      </c>
      <c r="E226" s="28"/>
    </row>
    <row r="227" spans="1:5">
      <c r="A227" t="s">
        <v>641</v>
      </c>
      <c r="B227">
        <v>1790</v>
      </c>
      <c r="C227">
        <v>517</v>
      </c>
      <c r="D227">
        <v>28.8826</v>
      </c>
      <c r="E227" s="28"/>
    </row>
    <row r="228" spans="1:5">
      <c r="A228" t="s">
        <v>73</v>
      </c>
      <c r="B228">
        <v>893.34</v>
      </c>
      <c r="C228">
        <v>512.42999999999995</v>
      </c>
      <c r="D228">
        <v>57.3611</v>
      </c>
      <c r="E228" s="28"/>
    </row>
    <row r="229" spans="1:5">
      <c r="A229" t="s">
        <v>248</v>
      </c>
      <c r="B229">
        <v>1201.31</v>
      </c>
      <c r="C229">
        <v>506.13</v>
      </c>
      <c r="D229">
        <v>42.131500000000003</v>
      </c>
      <c r="E229" s="28"/>
    </row>
    <row r="230" spans="1:5">
      <c r="A230" t="s">
        <v>317</v>
      </c>
      <c r="B230">
        <v>1575</v>
      </c>
      <c r="C230">
        <v>498.6</v>
      </c>
      <c r="D230">
        <v>31.6571</v>
      </c>
      <c r="E230" s="28"/>
    </row>
    <row r="231" spans="1:5">
      <c r="A231" t="s">
        <v>323</v>
      </c>
      <c r="B231">
        <v>2833.7</v>
      </c>
      <c r="C231">
        <v>497.18</v>
      </c>
      <c r="D231">
        <v>17.545200000000001</v>
      </c>
      <c r="E231" s="28"/>
    </row>
    <row r="232" spans="1:5">
      <c r="A232" t="s">
        <v>229</v>
      </c>
      <c r="B232">
        <v>630</v>
      </c>
      <c r="C232">
        <v>497.11</v>
      </c>
      <c r="D232">
        <v>78.906300000000002</v>
      </c>
      <c r="E232" s="28"/>
    </row>
    <row r="233" spans="1:5">
      <c r="A233" t="s">
        <v>144</v>
      </c>
      <c r="B233">
        <v>1015.68</v>
      </c>
      <c r="C233">
        <v>496.488</v>
      </c>
      <c r="D233">
        <v>48.882300000000001</v>
      </c>
      <c r="E233" s="28"/>
    </row>
    <row r="234" spans="1:5">
      <c r="A234" t="s">
        <v>434</v>
      </c>
      <c r="B234">
        <v>1037.54</v>
      </c>
      <c r="C234">
        <v>481.88</v>
      </c>
      <c r="D234">
        <v>46.444400000000002</v>
      </c>
      <c r="E234" s="28"/>
    </row>
    <row r="235" spans="1:5">
      <c r="A235" t="s">
        <v>107</v>
      </c>
      <c r="B235">
        <v>600</v>
      </c>
      <c r="C235">
        <v>480.5</v>
      </c>
      <c r="D235">
        <v>80.083299999999994</v>
      </c>
      <c r="E235" s="28"/>
    </row>
    <row r="236" spans="1:5">
      <c r="A236" t="s">
        <v>92</v>
      </c>
      <c r="B236">
        <v>820</v>
      </c>
      <c r="C236">
        <v>468.46</v>
      </c>
      <c r="D236">
        <v>57.129199999999997</v>
      </c>
      <c r="E236" s="28"/>
    </row>
    <row r="237" spans="1:5">
      <c r="A237" t="s">
        <v>672</v>
      </c>
      <c r="B237">
        <v>964.43</v>
      </c>
      <c r="C237">
        <v>461.26</v>
      </c>
      <c r="D237">
        <v>47.827199999999998</v>
      </c>
      <c r="E237" s="28"/>
    </row>
    <row r="238" spans="1:5">
      <c r="A238" t="s">
        <v>80</v>
      </c>
      <c r="B238">
        <v>758.61</v>
      </c>
      <c r="C238">
        <v>458.15699999999998</v>
      </c>
      <c r="D238">
        <v>60.394199999999998</v>
      </c>
      <c r="E238" s="28"/>
    </row>
    <row r="239" spans="1:5">
      <c r="A239" t="s">
        <v>83</v>
      </c>
      <c r="B239">
        <v>626</v>
      </c>
      <c r="C239">
        <v>452.02199999999999</v>
      </c>
      <c r="D239">
        <v>72.207899999999995</v>
      </c>
      <c r="E239" s="28"/>
    </row>
    <row r="240" spans="1:5">
      <c r="A240" t="s">
        <v>669</v>
      </c>
      <c r="B240">
        <v>1534.69</v>
      </c>
      <c r="C240">
        <v>449.04</v>
      </c>
      <c r="D240">
        <v>29.2593</v>
      </c>
      <c r="E240" s="28"/>
    </row>
    <row r="241" spans="1:5">
      <c r="A241" t="s">
        <v>691</v>
      </c>
      <c r="B241">
        <v>500</v>
      </c>
      <c r="C241">
        <v>447.7</v>
      </c>
      <c r="D241">
        <v>89.54</v>
      </c>
      <c r="E241" s="28"/>
    </row>
    <row r="242" spans="1:5">
      <c r="A242" t="s">
        <v>178</v>
      </c>
      <c r="B242">
        <v>1720.11</v>
      </c>
      <c r="C242">
        <v>443.61</v>
      </c>
      <c r="D242">
        <v>25.7896</v>
      </c>
      <c r="E242" s="28"/>
    </row>
    <row r="243" spans="1:5">
      <c r="A243" t="s">
        <v>137</v>
      </c>
      <c r="B243">
        <v>1259.58</v>
      </c>
      <c r="C243">
        <v>443.31</v>
      </c>
      <c r="D243">
        <v>35.195</v>
      </c>
      <c r="E243" s="28"/>
    </row>
    <row r="244" spans="1:5">
      <c r="A244" t="s">
        <v>577</v>
      </c>
      <c r="B244">
        <v>763</v>
      </c>
      <c r="C244">
        <v>440.81</v>
      </c>
      <c r="D244">
        <v>57.773200000000003</v>
      </c>
      <c r="E244" s="28"/>
    </row>
    <row r="245" spans="1:5">
      <c r="A245" t="s">
        <v>649</v>
      </c>
      <c r="B245">
        <v>1500</v>
      </c>
      <c r="C245">
        <v>440</v>
      </c>
      <c r="D245">
        <v>29.333300000000001</v>
      </c>
      <c r="E245" s="28"/>
    </row>
    <row r="246" spans="1:5">
      <c r="A246" t="s">
        <v>126</v>
      </c>
      <c r="B246">
        <v>726.6</v>
      </c>
      <c r="C246">
        <v>435.4</v>
      </c>
      <c r="D246">
        <v>59.922899999999998</v>
      </c>
      <c r="E246" s="28"/>
    </row>
    <row r="247" spans="1:5">
      <c r="A247" t="s">
        <v>335</v>
      </c>
      <c r="B247">
        <v>955.79</v>
      </c>
      <c r="C247">
        <v>421.37</v>
      </c>
      <c r="D247">
        <v>44.085999999999999</v>
      </c>
      <c r="E247" s="28"/>
    </row>
    <row r="248" spans="1:5">
      <c r="A248" t="s">
        <v>157</v>
      </c>
      <c r="B248">
        <v>858</v>
      </c>
      <c r="C248">
        <v>421.08300000000003</v>
      </c>
      <c r="D248">
        <v>49.077199999999998</v>
      </c>
      <c r="E248" s="28"/>
    </row>
    <row r="249" spans="1:5">
      <c r="A249" t="s">
        <v>408</v>
      </c>
      <c r="B249">
        <v>610.11</v>
      </c>
      <c r="C249">
        <v>419.43</v>
      </c>
      <c r="D249">
        <v>68.746600000000001</v>
      </c>
      <c r="E249" s="28"/>
    </row>
    <row r="250" spans="1:5">
      <c r="A250" t="s">
        <v>389</v>
      </c>
      <c r="B250">
        <v>1500</v>
      </c>
      <c r="C250">
        <v>418.77</v>
      </c>
      <c r="D250">
        <v>27.917999999999999</v>
      </c>
      <c r="E250" s="28"/>
    </row>
    <row r="251" spans="1:5">
      <c r="A251" t="s">
        <v>214</v>
      </c>
      <c r="B251">
        <v>780</v>
      </c>
      <c r="C251">
        <v>416.4</v>
      </c>
      <c r="D251">
        <v>53.384599999999999</v>
      </c>
      <c r="E251" s="28"/>
    </row>
    <row r="252" spans="1:5">
      <c r="A252" t="s">
        <v>114</v>
      </c>
      <c r="B252">
        <v>996</v>
      </c>
      <c r="C252">
        <v>402.72</v>
      </c>
      <c r="D252">
        <v>40.433700000000002</v>
      </c>
      <c r="E252" s="28"/>
    </row>
    <row r="253" spans="1:5">
      <c r="A253" t="s">
        <v>747</v>
      </c>
      <c r="B253">
        <v>760</v>
      </c>
      <c r="C253">
        <v>400.9</v>
      </c>
      <c r="D253">
        <v>52.75</v>
      </c>
      <c r="E253" s="28"/>
    </row>
    <row r="254" spans="1:5">
      <c r="A254" t="s">
        <v>196</v>
      </c>
      <c r="B254">
        <v>659.76</v>
      </c>
      <c r="C254">
        <v>391.37</v>
      </c>
      <c r="D254">
        <v>59.32</v>
      </c>
      <c r="E254" s="28"/>
    </row>
    <row r="255" spans="1:5">
      <c r="A255" t="s">
        <v>405</v>
      </c>
      <c r="B255">
        <v>717</v>
      </c>
      <c r="C255">
        <v>391.1</v>
      </c>
      <c r="D255">
        <v>54.546700000000001</v>
      </c>
      <c r="E255" s="28"/>
    </row>
    <row r="256" spans="1:5">
      <c r="A256" t="s">
        <v>275</v>
      </c>
      <c r="B256">
        <v>1679.25</v>
      </c>
      <c r="C256">
        <v>390.87</v>
      </c>
      <c r="D256">
        <v>23.276399999999999</v>
      </c>
      <c r="E256" s="28"/>
    </row>
    <row r="257" spans="1:5">
      <c r="A257" t="s">
        <v>630</v>
      </c>
      <c r="B257">
        <v>1752.91</v>
      </c>
      <c r="C257">
        <v>387.90280000000001</v>
      </c>
      <c r="D257">
        <v>22.129000000000001</v>
      </c>
      <c r="E257" s="28"/>
    </row>
    <row r="258" spans="1:5">
      <c r="A258" t="s">
        <v>608</v>
      </c>
      <c r="B258">
        <v>417.75</v>
      </c>
      <c r="C258">
        <v>379.28859999999997</v>
      </c>
      <c r="D258">
        <v>90.793199999999999</v>
      </c>
      <c r="E258" s="28"/>
    </row>
    <row r="259" spans="1:5">
      <c r="A259" t="s">
        <v>245</v>
      </c>
      <c r="B259">
        <v>1094.9000000000001</v>
      </c>
      <c r="C259">
        <v>363.16</v>
      </c>
      <c r="D259">
        <v>33.168300000000002</v>
      </c>
      <c r="E259" s="28"/>
    </row>
    <row r="260" spans="1:5">
      <c r="A260" t="s">
        <v>127</v>
      </c>
      <c r="B260">
        <v>563.24</v>
      </c>
      <c r="C260">
        <v>362.42399999999998</v>
      </c>
      <c r="D260">
        <v>64.346199999999996</v>
      </c>
      <c r="E260" s="28"/>
    </row>
    <row r="261" spans="1:5">
      <c r="A261" t="s">
        <v>527</v>
      </c>
      <c r="B261">
        <v>740.67</v>
      </c>
      <c r="C261">
        <v>362.27</v>
      </c>
      <c r="D261">
        <v>48.911099999999998</v>
      </c>
      <c r="E261" s="28"/>
    </row>
    <row r="262" spans="1:5">
      <c r="A262" t="s">
        <v>329</v>
      </c>
      <c r="B262">
        <v>714.81</v>
      </c>
      <c r="C262">
        <v>361.28</v>
      </c>
      <c r="D262">
        <v>50.542099999999998</v>
      </c>
      <c r="E262" s="28"/>
    </row>
    <row r="263" spans="1:5">
      <c r="A263" t="s">
        <v>550</v>
      </c>
      <c r="B263">
        <v>880</v>
      </c>
      <c r="C263">
        <v>359.19</v>
      </c>
      <c r="D263">
        <v>40.817</v>
      </c>
      <c r="E263" s="28"/>
    </row>
    <row r="264" spans="1:5">
      <c r="A264" t="s">
        <v>736</v>
      </c>
      <c r="B264">
        <v>524.09</v>
      </c>
      <c r="C264">
        <v>358.83</v>
      </c>
      <c r="D264">
        <v>68.467200000000005</v>
      </c>
      <c r="E264" s="28"/>
    </row>
    <row r="265" spans="1:5">
      <c r="A265" t="s">
        <v>580</v>
      </c>
      <c r="B265">
        <v>570</v>
      </c>
      <c r="C265">
        <v>351.6</v>
      </c>
      <c r="D265">
        <v>61.684199999999997</v>
      </c>
      <c r="E265" s="28"/>
    </row>
    <row r="266" spans="1:5">
      <c r="A266" t="s">
        <v>402</v>
      </c>
      <c r="B266">
        <v>2514.6</v>
      </c>
      <c r="C266">
        <v>351</v>
      </c>
      <c r="D266">
        <v>13.958399999999999</v>
      </c>
      <c r="E266" s="28"/>
    </row>
    <row r="267" spans="1:5">
      <c r="A267" t="s">
        <v>12</v>
      </c>
      <c r="B267">
        <v>565.54</v>
      </c>
      <c r="C267">
        <v>348.36200000000002</v>
      </c>
      <c r="D267">
        <v>61.598100000000002</v>
      </c>
      <c r="E267" s="28"/>
    </row>
    <row r="268" spans="1:5">
      <c r="A268" t="s">
        <v>240</v>
      </c>
      <c r="B268">
        <v>915</v>
      </c>
      <c r="C268">
        <v>345.7</v>
      </c>
      <c r="D268">
        <v>37.781399999999998</v>
      </c>
      <c r="E268" s="28"/>
    </row>
    <row r="269" spans="1:5">
      <c r="A269" t="s">
        <v>147</v>
      </c>
      <c r="B269">
        <v>756.47</v>
      </c>
      <c r="C269">
        <v>344.45100000000002</v>
      </c>
      <c r="D269">
        <v>45.533900000000003</v>
      </c>
      <c r="E269" s="28"/>
    </row>
    <row r="270" spans="1:5">
      <c r="A270" t="s">
        <v>686</v>
      </c>
      <c r="B270">
        <v>1626.61</v>
      </c>
      <c r="C270">
        <v>338.5822</v>
      </c>
      <c r="D270">
        <v>20.815200000000001</v>
      </c>
      <c r="E270" s="28"/>
    </row>
    <row r="271" spans="1:5">
      <c r="A271" t="s">
        <v>99</v>
      </c>
      <c r="B271">
        <v>651.08000000000004</v>
      </c>
      <c r="C271">
        <v>337.428</v>
      </c>
      <c r="D271">
        <v>51.825800000000001</v>
      </c>
      <c r="E271" s="28"/>
    </row>
    <row r="272" spans="1:5">
      <c r="A272" t="s">
        <v>53</v>
      </c>
      <c r="B272">
        <v>571.82000000000005</v>
      </c>
      <c r="C272">
        <v>333.32</v>
      </c>
      <c r="D272">
        <v>58.290999999999997</v>
      </c>
      <c r="E272" s="28"/>
    </row>
    <row r="273" spans="1:5">
      <c r="A273" t="s">
        <v>332</v>
      </c>
      <c r="B273">
        <v>1138.2</v>
      </c>
      <c r="C273">
        <v>324.93200000000002</v>
      </c>
      <c r="D273">
        <v>28.547799999999999</v>
      </c>
      <c r="E273" s="28"/>
    </row>
    <row r="274" spans="1:5">
      <c r="A274" t="s">
        <v>170</v>
      </c>
      <c r="B274">
        <v>525</v>
      </c>
      <c r="C274">
        <v>323.99</v>
      </c>
      <c r="D274">
        <v>61.712299999999999</v>
      </c>
      <c r="E274" s="28"/>
    </row>
    <row r="275" spans="1:5">
      <c r="A275" t="s">
        <v>139</v>
      </c>
      <c r="B275">
        <v>420</v>
      </c>
      <c r="C275">
        <v>320.39999999999998</v>
      </c>
      <c r="D275">
        <v>76.285700000000006</v>
      </c>
      <c r="E275" s="28"/>
    </row>
    <row r="276" spans="1:5">
      <c r="A276" t="s">
        <v>437</v>
      </c>
      <c r="B276">
        <v>707.4</v>
      </c>
      <c r="C276">
        <v>309.39999999999998</v>
      </c>
      <c r="D276">
        <v>43.7376</v>
      </c>
      <c r="E276" s="28"/>
    </row>
    <row r="277" spans="1:5">
      <c r="A277" t="s">
        <v>88</v>
      </c>
      <c r="B277">
        <v>517.91999999999996</v>
      </c>
      <c r="C277">
        <v>308.08800000000002</v>
      </c>
      <c r="D277">
        <v>59.485599999999998</v>
      </c>
      <c r="E277" s="28"/>
    </row>
    <row r="278" spans="1:5">
      <c r="A278" t="s">
        <v>94</v>
      </c>
      <c r="B278">
        <v>927.7</v>
      </c>
      <c r="C278">
        <v>307.74599999999998</v>
      </c>
      <c r="D278">
        <v>33.173000000000002</v>
      </c>
      <c r="E278" s="28"/>
    </row>
    <row r="279" spans="1:5">
      <c r="A279" t="s">
        <v>33</v>
      </c>
      <c r="B279">
        <v>1194.83</v>
      </c>
      <c r="C279">
        <v>305.89850000000001</v>
      </c>
      <c r="D279">
        <v>25.601800000000001</v>
      </c>
      <c r="E279" s="28"/>
    </row>
    <row r="280" spans="1:5">
      <c r="A280" t="s">
        <v>338</v>
      </c>
      <c r="B280">
        <v>1021.04</v>
      </c>
      <c r="C280">
        <v>301.37150000000003</v>
      </c>
      <c r="D280">
        <v>29.516100000000002</v>
      </c>
      <c r="E280" s="28"/>
    </row>
    <row r="281" spans="1:5">
      <c r="A281" t="s">
        <v>77</v>
      </c>
      <c r="B281">
        <v>539.58000000000004</v>
      </c>
      <c r="C281">
        <v>300.86399999999998</v>
      </c>
      <c r="D281">
        <v>55.758899999999997</v>
      </c>
      <c r="E281" s="28"/>
    </row>
    <row r="282" spans="1:5">
      <c r="A282" t="s">
        <v>327</v>
      </c>
      <c r="B282">
        <v>846.05</v>
      </c>
      <c r="C282">
        <v>300.58</v>
      </c>
      <c r="D282">
        <v>35.5274</v>
      </c>
      <c r="E282" s="28"/>
    </row>
    <row r="283" spans="1:5">
      <c r="A283" t="s">
        <v>136</v>
      </c>
      <c r="B283">
        <v>559.94000000000005</v>
      </c>
      <c r="C283">
        <v>287.89</v>
      </c>
      <c r="D283">
        <v>51.414400000000001</v>
      </c>
      <c r="E283" s="28"/>
    </row>
    <row r="284" spans="1:5">
      <c r="A284" t="s">
        <v>134</v>
      </c>
      <c r="B284">
        <v>868</v>
      </c>
      <c r="C284">
        <v>282.39999999999998</v>
      </c>
      <c r="D284">
        <v>32.534500000000001</v>
      </c>
      <c r="E284" s="28"/>
    </row>
    <row r="285" spans="1:5">
      <c r="A285" t="s">
        <v>298</v>
      </c>
      <c r="B285">
        <v>1213.7</v>
      </c>
      <c r="C285">
        <v>281.02449999999999</v>
      </c>
      <c r="D285">
        <v>23.154299999999999</v>
      </c>
      <c r="E285" s="28"/>
    </row>
    <row r="286" spans="1:5">
      <c r="A286" t="s">
        <v>63</v>
      </c>
      <c r="B286">
        <v>459.9</v>
      </c>
      <c r="C286">
        <v>279.3</v>
      </c>
      <c r="D286">
        <v>60.730499999999999</v>
      </c>
      <c r="E286" s="28"/>
    </row>
    <row r="287" spans="1:5">
      <c r="A287" t="s">
        <v>269</v>
      </c>
      <c r="B287">
        <v>963.02</v>
      </c>
      <c r="C287">
        <v>269.67779999999999</v>
      </c>
      <c r="D287">
        <v>28.003299999999999</v>
      </c>
      <c r="E287" s="28"/>
    </row>
    <row r="288" spans="1:5">
      <c r="A288" t="s">
        <v>202</v>
      </c>
      <c r="B288">
        <v>330</v>
      </c>
      <c r="C288">
        <v>264.75</v>
      </c>
      <c r="D288">
        <v>80.227199999999996</v>
      </c>
      <c r="E288" s="28"/>
    </row>
    <row r="289" spans="1:5">
      <c r="A289" t="s">
        <v>714</v>
      </c>
      <c r="B289">
        <v>417.61</v>
      </c>
      <c r="C289">
        <v>263.45800000000003</v>
      </c>
      <c r="D289">
        <v>63.087000000000003</v>
      </c>
      <c r="E289" s="28"/>
    </row>
    <row r="290" spans="1:5">
      <c r="A290" t="s">
        <v>95</v>
      </c>
      <c r="B290">
        <v>423.19</v>
      </c>
      <c r="C290">
        <v>261.61500000000001</v>
      </c>
      <c r="D290">
        <v>61.819699999999997</v>
      </c>
      <c r="E290" s="28"/>
    </row>
    <row r="291" spans="1:5">
      <c r="A291" t="s">
        <v>569</v>
      </c>
      <c r="B291">
        <v>694.8</v>
      </c>
      <c r="C291">
        <v>261.36</v>
      </c>
      <c r="D291">
        <v>37.616500000000002</v>
      </c>
      <c r="E291" s="28"/>
    </row>
    <row r="292" spans="1:5">
      <c r="A292" t="s">
        <v>596</v>
      </c>
      <c r="B292">
        <v>1008.28</v>
      </c>
      <c r="C292">
        <v>259.51</v>
      </c>
      <c r="D292">
        <v>25.7378</v>
      </c>
      <c r="E292" s="28"/>
    </row>
    <row r="293" spans="1:5">
      <c r="A293" t="s">
        <v>55</v>
      </c>
      <c r="B293">
        <v>524.20000000000005</v>
      </c>
      <c r="C293">
        <v>258.72000000000003</v>
      </c>
      <c r="D293">
        <v>49.355200000000004</v>
      </c>
      <c r="E293" s="28"/>
    </row>
    <row r="294" spans="1:5">
      <c r="A294" t="s">
        <v>76</v>
      </c>
      <c r="B294">
        <v>602.4</v>
      </c>
      <c r="C294">
        <v>253.03399999999999</v>
      </c>
      <c r="D294">
        <v>42.004300000000001</v>
      </c>
      <c r="E294" s="28"/>
    </row>
    <row r="295" spans="1:5">
      <c r="A295" t="s">
        <v>42</v>
      </c>
      <c r="B295">
        <v>455.26</v>
      </c>
      <c r="C295">
        <v>249.38</v>
      </c>
      <c r="D295">
        <v>54.7774</v>
      </c>
      <c r="E295" s="28"/>
    </row>
    <row r="296" spans="1:5">
      <c r="A296" t="s">
        <v>60</v>
      </c>
      <c r="B296">
        <v>485.52</v>
      </c>
      <c r="C296">
        <v>248.55</v>
      </c>
      <c r="D296">
        <v>51.192500000000003</v>
      </c>
      <c r="E296" s="28"/>
    </row>
    <row r="297" spans="1:5">
      <c r="A297" t="s">
        <v>68</v>
      </c>
      <c r="B297">
        <v>490.72</v>
      </c>
      <c r="C297">
        <v>245.6</v>
      </c>
      <c r="D297">
        <v>50.048900000000003</v>
      </c>
      <c r="E297" s="28"/>
    </row>
    <row r="298" spans="1:5">
      <c r="A298" t="s">
        <v>430</v>
      </c>
      <c r="B298">
        <v>728</v>
      </c>
      <c r="C298">
        <v>245</v>
      </c>
      <c r="D298">
        <v>33.653799999999997</v>
      </c>
      <c r="E298" s="28"/>
    </row>
    <row r="299" spans="1:5">
      <c r="A299" t="s">
        <v>9</v>
      </c>
      <c r="B299">
        <v>398.53</v>
      </c>
      <c r="C299">
        <v>244.14599999999999</v>
      </c>
      <c r="D299">
        <v>61.261600000000001</v>
      </c>
      <c r="E299" s="28"/>
    </row>
    <row r="300" spans="1:5">
      <c r="A300" t="s">
        <v>400</v>
      </c>
      <c r="B300">
        <v>560</v>
      </c>
      <c r="C300">
        <v>243</v>
      </c>
      <c r="D300">
        <v>43.392800000000001</v>
      </c>
      <c r="E300" s="28"/>
    </row>
    <row r="301" spans="1:5">
      <c r="A301" t="s">
        <v>5</v>
      </c>
      <c r="B301">
        <v>422.56</v>
      </c>
      <c r="C301">
        <v>241.07</v>
      </c>
      <c r="D301">
        <v>57.049799999999998</v>
      </c>
      <c r="E301" s="28"/>
    </row>
    <row r="302" spans="1:5">
      <c r="A302" t="s">
        <v>274</v>
      </c>
      <c r="B302">
        <v>627.32000000000005</v>
      </c>
      <c r="C302">
        <v>240.66</v>
      </c>
      <c r="D302">
        <v>38.363100000000003</v>
      </c>
      <c r="E302" s="28"/>
    </row>
    <row r="303" spans="1:5">
      <c r="A303" t="s">
        <v>702</v>
      </c>
      <c r="B303">
        <v>769.15</v>
      </c>
      <c r="C303">
        <v>233.78389999999999</v>
      </c>
      <c r="D303">
        <v>30.395</v>
      </c>
      <c r="E303" s="28"/>
    </row>
    <row r="304" spans="1:5">
      <c r="A304" t="s">
        <v>508</v>
      </c>
      <c r="B304">
        <v>1002.46</v>
      </c>
      <c r="C304">
        <v>229.696</v>
      </c>
      <c r="D304">
        <v>22.9132</v>
      </c>
      <c r="E304" s="28"/>
    </row>
    <row r="305" spans="1:5">
      <c r="A305" t="s">
        <v>682</v>
      </c>
      <c r="B305">
        <v>427.22</v>
      </c>
      <c r="C305">
        <v>228.76400000000001</v>
      </c>
      <c r="D305">
        <v>53.5471</v>
      </c>
      <c r="E305" s="28"/>
    </row>
    <row r="306" spans="1:5">
      <c r="A306" t="s">
        <v>737</v>
      </c>
      <c r="B306">
        <v>397</v>
      </c>
      <c r="C306">
        <v>226.89</v>
      </c>
      <c r="D306">
        <v>57.1511</v>
      </c>
      <c r="E306" s="28"/>
    </row>
    <row r="307" spans="1:5">
      <c r="A307" t="s">
        <v>523</v>
      </c>
      <c r="B307">
        <v>310</v>
      </c>
      <c r="C307">
        <v>223.6</v>
      </c>
      <c r="D307">
        <v>72.129000000000005</v>
      </c>
      <c r="E307" s="28"/>
    </row>
    <row r="308" spans="1:5">
      <c r="A308" t="s">
        <v>664</v>
      </c>
      <c r="B308">
        <v>936.84</v>
      </c>
      <c r="C308">
        <v>221.43700000000001</v>
      </c>
      <c r="D308">
        <v>23.636500000000002</v>
      </c>
      <c r="E308" s="28"/>
    </row>
    <row r="309" spans="1:5">
      <c r="A309" t="s">
        <v>590</v>
      </c>
      <c r="B309">
        <v>454.26</v>
      </c>
      <c r="C309">
        <v>220.5</v>
      </c>
      <c r="D309">
        <v>48.540399999999998</v>
      </c>
      <c r="E309" s="28"/>
    </row>
    <row r="310" spans="1:5">
      <c r="A310" t="s">
        <v>620</v>
      </c>
      <c r="B310">
        <v>425.92</v>
      </c>
      <c r="C310">
        <v>217.1</v>
      </c>
      <c r="D310">
        <v>50.972000000000001</v>
      </c>
      <c r="E310" s="28"/>
    </row>
    <row r="311" spans="1:5">
      <c r="A311" t="s">
        <v>712</v>
      </c>
      <c r="B311">
        <v>344.52</v>
      </c>
      <c r="C311">
        <v>217.04400000000001</v>
      </c>
      <c r="D311">
        <v>62.998899999999999</v>
      </c>
      <c r="E311" s="28"/>
    </row>
    <row r="312" spans="1:5">
      <c r="A312" t="s">
        <v>463</v>
      </c>
      <c r="B312">
        <v>312.8</v>
      </c>
      <c r="C312">
        <v>213.95</v>
      </c>
      <c r="D312">
        <v>68.398300000000006</v>
      </c>
      <c r="E312" s="28"/>
    </row>
    <row r="313" spans="1:5">
      <c r="A313" t="s">
        <v>563</v>
      </c>
      <c r="B313">
        <v>336</v>
      </c>
      <c r="C313">
        <v>212.28</v>
      </c>
      <c r="D313">
        <v>63.1785</v>
      </c>
      <c r="E313" s="28"/>
    </row>
    <row r="314" spans="1:5">
      <c r="A314" t="s">
        <v>398</v>
      </c>
      <c r="B314">
        <v>519.69000000000005</v>
      </c>
      <c r="C314">
        <v>211.614</v>
      </c>
      <c r="D314">
        <v>40.719200000000001</v>
      </c>
      <c r="E314" s="28"/>
    </row>
    <row r="315" spans="1:5">
      <c r="A315" t="s">
        <v>614</v>
      </c>
      <c r="B315">
        <v>412.5</v>
      </c>
      <c r="C315">
        <v>210.75</v>
      </c>
      <c r="D315">
        <v>51.090899999999998</v>
      </c>
      <c r="E315" s="28"/>
    </row>
    <row r="316" spans="1:5">
      <c r="A316" t="s">
        <v>724</v>
      </c>
      <c r="B316">
        <v>1166.42</v>
      </c>
      <c r="C316">
        <v>207.822</v>
      </c>
      <c r="D316">
        <v>17.817</v>
      </c>
      <c r="E316" s="28"/>
    </row>
    <row r="317" spans="1:5">
      <c r="A317" t="s">
        <v>519</v>
      </c>
      <c r="B317">
        <v>1283.6500000000001</v>
      </c>
      <c r="C317">
        <v>206.94200000000001</v>
      </c>
      <c r="D317">
        <v>16.121300000000002</v>
      </c>
      <c r="E317" s="28"/>
    </row>
    <row r="318" spans="1:5">
      <c r="A318" t="s">
        <v>25</v>
      </c>
      <c r="B318">
        <v>349.62</v>
      </c>
      <c r="C318">
        <v>205.72399999999999</v>
      </c>
      <c r="D318">
        <v>58.842100000000002</v>
      </c>
      <c r="E318" s="28"/>
    </row>
    <row r="319" spans="1:5">
      <c r="A319" t="s">
        <v>261</v>
      </c>
      <c r="B319">
        <v>994.66</v>
      </c>
      <c r="C319">
        <v>202.53399999999999</v>
      </c>
      <c r="D319">
        <v>20.362100000000002</v>
      </c>
      <c r="E319" s="28"/>
    </row>
    <row r="320" spans="1:5">
      <c r="A320" t="s">
        <v>120</v>
      </c>
      <c r="B320">
        <v>363.3</v>
      </c>
      <c r="C320">
        <v>200.8</v>
      </c>
      <c r="D320">
        <v>55.271099999999997</v>
      </c>
      <c r="E320" s="28"/>
    </row>
    <row r="321" spans="1:5">
      <c r="A321" t="s">
        <v>116</v>
      </c>
      <c r="B321">
        <v>200</v>
      </c>
      <c r="C321">
        <v>200</v>
      </c>
      <c r="D321">
        <v>100</v>
      </c>
      <c r="E321" s="28"/>
    </row>
    <row r="322" spans="1:5">
      <c r="A322" t="s">
        <v>67</v>
      </c>
      <c r="B322">
        <v>437.12</v>
      </c>
      <c r="C322">
        <v>198.88800000000001</v>
      </c>
      <c r="D322">
        <v>45.499600000000001</v>
      </c>
      <c r="E322" s="28"/>
    </row>
    <row r="323" spans="1:5">
      <c r="A323" t="s">
        <v>675</v>
      </c>
      <c r="B323">
        <v>445.89</v>
      </c>
      <c r="C323">
        <v>197.07400000000001</v>
      </c>
      <c r="D323">
        <v>44.197800000000001</v>
      </c>
      <c r="E323" s="28"/>
    </row>
    <row r="324" spans="1:5">
      <c r="A324" t="s">
        <v>740</v>
      </c>
      <c r="B324">
        <v>298.92</v>
      </c>
      <c r="C324">
        <v>194.06899999999999</v>
      </c>
      <c r="D324">
        <v>64.923299999999998</v>
      </c>
      <c r="E324" s="28"/>
    </row>
    <row r="325" spans="1:5">
      <c r="A325" t="s">
        <v>50</v>
      </c>
      <c r="B325">
        <v>330.59</v>
      </c>
      <c r="C325">
        <v>192.05</v>
      </c>
      <c r="D325">
        <v>58.0931</v>
      </c>
      <c r="E325" s="28"/>
    </row>
    <row r="326" spans="1:5">
      <c r="A326" t="s">
        <v>321</v>
      </c>
      <c r="B326">
        <v>579.96</v>
      </c>
      <c r="C326">
        <v>188.64</v>
      </c>
      <c r="D326">
        <v>32.526299999999999</v>
      </c>
      <c r="E326" s="28"/>
    </row>
    <row r="327" spans="1:5">
      <c r="A327" t="s">
        <v>513</v>
      </c>
      <c r="B327">
        <v>403.52</v>
      </c>
      <c r="C327">
        <v>188.08</v>
      </c>
      <c r="D327">
        <v>46.6098</v>
      </c>
      <c r="E327" s="28"/>
    </row>
    <row r="328" spans="1:5">
      <c r="A328" t="s">
        <v>674</v>
      </c>
      <c r="B328">
        <v>340.36</v>
      </c>
      <c r="C328">
        <v>186.46</v>
      </c>
      <c r="D328">
        <v>54.783099999999997</v>
      </c>
      <c r="E328" s="28"/>
    </row>
    <row r="329" spans="1:5">
      <c r="A329" t="s">
        <v>238</v>
      </c>
      <c r="B329">
        <v>360</v>
      </c>
      <c r="C329">
        <v>181.47</v>
      </c>
      <c r="D329">
        <v>50.408299999999997</v>
      </c>
      <c r="E329" s="28"/>
    </row>
    <row r="330" spans="1:5">
      <c r="A330" t="s">
        <v>36</v>
      </c>
      <c r="B330">
        <v>293.08999999999997</v>
      </c>
      <c r="C330">
        <v>178.75399999999999</v>
      </c>
      <c r="D330">
        <v>60.989400000000003</v>
      </c>
      <c r="E330" s="28"/>
    </row>
    <row r="331" spans="1:5">
      <c r="A331" t="s">
        <v>604</v>
      </c>
      <c r="B331">
        <v>470.2</v>
      </c>
      <c r="C331">
        <v>178.7</v>
      </c>
      <c r="D331">
        <v>38.005099999999999</v>
      </c>
      <c r="E331" s="28"/>
    </row>
    <row r="332" spans="1:5">
      <c r="A332" t="s">
        <v>601</v>
      </c>
      <c r="B332">
        <v>368.59</v>
      </c>
      <c r="C332">
        <v>175.93</v>
      </c>
      <c r="D332">
        <v>47.730499999999999</v>
      </c>
      <c r="E332" s="28"/>
    </row>
    <row r="333" spans="1:5">
      <c r="A333" t="s">
        <v>556</v>
      </c>
      <c r="B333">
        <v>208.95</v>
      </c>
      <c r="C333">
        <v>172.62</v>
      </c>
      <c r="D333">
        <v>82.613</v>
      </c>
      <c r="E333" s="28"/>
    </row>
    <row r="334" spans="1:5">
      <c r="A334" t="s">
        <v>603</v>
      </c>
      <c r="B334">
        <v>770.12</v>
      </c>
      <c r="C334">
        <v>165.08</v>
      </c>
      <c r="D334">
        <v>21.435600000000001</v>
      </c>
      <c r="E334" s="28"/>
    </row>
    <row r="335" spans="1:5">
      <c r="A335" t="s">
        <v>89</v>
      </c>
      <c r="B335">
        <v>288.20999999999998</v>
      </c>
      <c r="C335">
        <v>159.51</v>
      </c>
      <c r="D335">
        <v>55.344999999999999</v>
      </c>
      <c r="E335" s="28"/>
    </row>
    <row r="336" spans="1:5">
      <c r="A336" t="s">
        <v>195</v>
      </c>
      <c r="B336">
        <v>150</v>
      </c>
      <c r="C336">
        <v>150</v>
      </c>
      <c r="D336">
        <v>100</v>
      </c>
      <c r="E336" s="28"/>
    </row>
    <row r="337" spans="1:5">
      <c r="A337" t="s">
        <v>159</v>
      </c>
      <c r="B337">
        <v>470</v>
      </c>
      <c r="C337">
        <v>148.08000000000001</v>
      </c>
      <c r="D337">
        <v>31.5063</v>
      </c>
      <c r="E337" s="28"/>
    </row>
    <row r="338" spans="1:5">
      <c r="A338" t="s">
        <v>658</v>
      </c>
      <c r="B338">
        <v>293</v>
      </c>
      <c r="C338">
        <v>144.78399999999999</v>
      </c>
      <c r="D338">
        <v>49.414299999999997</v>
      </c>
      <c r="E338" s="28"/>
    </row>
    <row r="339" spans="1:5">
      <c r="A339" t="s">
        <v>534</v>
      </c>
      <c r="B339">
        <v>394.7</v>
      </c>
      <c r="C339">
        <v>141.54499999999999</v>
      </c>
      <c r="D339">
        <v>35.861400000000003</v>
      </c>
      <c r="E339" s="28"/>
    </row>
    <row r="340" spans="1:5">
      <c r="A340" t="s">
        <v>331</v>
      </c>
      <c r="B340">
        <v>240.1</v>
      </c>
      <c r="C340">
        <v>141.25</v>
      </c>
      <c r="D340">
        <v>58.829599999999999</v>
      </c>
      <c r="E340" s="28"/>
    </row>
    <row r="341" spans="1:5">
      <c r="A341" t="s">
        <v>167</v>
      </c>
      <c r="B341">
        <v>340.23</v>
      </c>
      <c r="C341">
        <v>137.93799999999999</v>
      </c>
      <c r="D341">
        <v>40.542499999999997</v>
      </c>
      <c r="E341" s="28"/>
    </row>
    <row r="342" spans="1:5">
      <c r="A342" t="s">
        <v>20</v>
      </c>
      <c r="B342">
        <v>212.58</v>
      </c>
      <c r="C342">
        <v>137.81</v>
      </c>
      <c r="D342">
        <v>64.827299999999994</v>
      </c>
      <c r="E342" s="28"/>
    </row>
    <row r="343" spans="1:5">
      <c r="A343" t="s">
        <v>688</v>
      </c>
      <c r="B343">
        <v>243.4</v>
      </c>
      <c r="C343">
        <v>137.51</v>
      </c>
      <c r="D343">
        <v>56.495399999999997</v>
      </c>
      <c r="E343" s="28"/>
    </row>
    <row r="344" spans="1:5">
      <c r="A344" t="s">
        <v>615</v>
      </c>
      <c r="B344">
        <v>394.5</v>
      </c>
      <c r="C344">
        <v>135.69999999999999</v>
      </c>
      <c r="D344">
        <v>34.3979</v>
      </c>
      <c r="E344" s="28"/>
    </row>
    <row r="345" spans="1:5">
      <c r="A345" t="s">
        <v>224</v>
      </c>
      <c r="B345">
        <v>2010.26</v>
      </c>
      <c r="C345">
        <v>131.94300000000001</v>
      </c>
      <c r="D345">
        <v>6.5633999999999997</v>
      </c>
      <c r="E345" s="28"/>
    </row>
    <row r="346" spans="1:5">
      <c r="A346" t="s">
        <v>713</v>
      </c>
      <c r="B346">
        <v>228.68</v>
      </c>
      <c r="C346">
        <v>130.55000000000001</v>
      </c>
      <c r="D346">
        <v>57.088500000000003</v>
      </c>
      <c r="E346" s="28"/>
    </row>
    <row r="347" spans="1:5">
      <c r="A347" t="s">
        <v>39</v>
      </c>
      <c r="B347">
        <v>207.85</v>
      </c>
      <c r="C347">
        <v>130.31200000000001</v>
      </c>
      <c r="D347">
        <v>62.6952</v>
      </c>
      <c r="E347" s="28"/>
    </row>
    <row r="348" spans="1:5">
      <c r="A348" t="s">
        <v>96</v>
      </c>
      <c r="B348">
        <v>207.19</v>
      </c>
      <c r="C348">
        <v>128.77699999999999</v>
      </c>
      <c r="D348">
        <v>62.154000000000003</v>
      </c>
      <c r="E348" s="28"/>
    </row>
    <row r="349" spans="1:5">
      <c r="A349" t="s">
        <v>390</v>
      </c>
      <c r="B349">
        <v>289.89999999999998</v>
      </c>
      <c r="C349">
        <v>126.5</v>
      </c>
      <c r="D349">
        <v>43.6357</v>
      </c>
      <c r="E349" s="28"/>
    </row>
    <row r="350" spans="1:5">
      <c r="A350" t="s">
        <v>57</v>
      </c>
      <c r="B350">
        <v>231.94</v>
      </c>
      <c r="C350">
        <v>122.143</v>
      </c>
      <c r="D350">
        <v>52.6614</v>
      </c>
      <c r="E350" s="28"/>
    </row>
    <row r="351" spans="1:5">
      <c r="A351" t="s">
        <v>287</v>
      </c>
      <c r="B351">
        <v>684</v>
      </c>
      <c r="C351">
        <v>117.744</v>
      </c>
      <c r="D351">
        <v>17.213999999999999</v>
      </c>
      <c r="E351" s="28"/>
    </row>
    <row r="352" spans="1:5">
      <c r="A352" t="s">
        <v>30</v>
      </c>
      <c r="B352">
        <v>189.48</v>
      </c>
      <c r="C352">
        <v>110.91</v>
      </c>
      <c r="D352">
        <v>58.533799999999999</v>
      </c>
      <c r="E352" s="28"/>
    </row>
    <row r="353" spans="1:5">
      <c r="A353" t="s">
        <v>225</v>
      </c>
      <c r="B353">
        <v>197</v>
      </c>
      <c r="C353">
        <v>109.79</v>
      </c>
      <c r="D353">
        <v>55.730899999999998</v>
      </c>
      <c r="E353" s="28"/>
    </row>
    <row r="354" spans="1:5">
      <c r="A354" t="s">
        <v>619</v>
      </c>
      <c r="B354">
        <v>163.4</v>
      </c>
      <c r="C354">
        <v>109.08</v>
      </c>
      <c r="D354">
        <v>66.756399999999999</v>
      </c>
      <c r="E354" s="28"/>
    </row>
    <row r="355" spans="1:5">
      <c r="A355" t="s">
        <v>192</v>
      </c>
      <c r="B355">
        <v>171.2</v>
      </c>
      <c r="C355">
        <v>107.08</v>
      </c>
      <c r="D355">
        <v>62.546700000000001</v>
      </c>
      <c r="E355" s="28"/>
    </row>
    <row r="356" spans="1:5">
      <c r="A356" t="s">
        <v>41</v>
      </c>
      <c r="B356">
        <v>109</v>
      </c>
      <c r="C356">
        <v>102.9396</v>
      </c>
      <c r="D356">
        <v>94.44</v>
      </c>
      <c r="E356" s="28"/>
    </row>
    <row r="357" spans="1:5">
      <c r="A357" t="s">
        <v>446</v>
      </c>
      <c r="B357">
        <v>257.83</v>
      </c>
      <c r="C357">
        <v>100.42</v>
      </c>
      <c r="D357">
        <v>38.948099999999997</v>
      </c>
      <c r="E357" s="28"/>
    </row>
    <row r="358" spans="1:5">
      <c r="A358" t="s">
        <v>47</v>
      </c>
      <c r="B358">
        <v>143.4</v>
      </c>
      <c r="C358">
        <v>97.22</v>
      </c>
      <c r="D358">
        <v>67.796300000000002</v>
      </c>
      <c r="E358" s="28"/>
    </row>
    <row r="359" spans="1:5">
      <c r="A359" t="s">
        <v>703</v>
      </c>
      <c r="B359">
        <v>280.47000000000003</v>
      </c>
      <c r="C359">
        <v>96.475999999999999</v>
      </c>
      <c r="D359">
        <v>34.3979</v>
      </c>
      <c r="E359" s="28"/>
    </row>
    <row r="360" spans="1:5">
      <c r="A360" t="s">
        <v>679</v>
      </c>
      <c r="B360">
        <v>213.5</v>
      </c>
      <c r="C360">
        <v>95.9</v>
      </c>
      <c r="D360">
        <v>44.917999999999999</v>
      </c>
      <c r="E360" s="28"/>
    </row>
    <row r="361" spans="1:5">
      <c r="A361" t="s">
        <v>75</v>
      </c>
      <c r="B361">
        <v>164.67</v>
      </c>
      <c r="C361">
        <v>91.48</v>
      </c>
      <c r="D361">
        <v>55.5535</v>
      </c>
      <c r="E361" s="28"/>
    </row>
    <row r="362" spans="1:5">
      <c r="A362" t="s">
        <v>599</v>
      </c>
      <c r="B362">
        <v>228.78</v>
      </c>
      <c r="C362">
        <v>89.49</v>
      </c>
      <c r="D362">
        <v>39.116100000000003</v>
      </c>
      <c r="E362" s="28"/>
    </row>
    <row r="363" spans="1:5">
      <c r="A363" t="s">
        <v>521</v>
      </c>
      <c r="B363">
        <v>162.4</v>
      </c>
      <c r="C363">
        <v>88.971999999999994</v>
      </c>
      <c r="D363">
        <v>54.785699999999999</v>
      </c>
      <c r="E363" s="28"/>
    </row>
    <row r="364" spans="1:5">
      <c r="A364" t="s">
        <v>525</v>
      </c>
      <c r="B364">
        <v>209.32</v>
      </c>
      <c r="C364">
        <v>84.936000000000007</v>
      </c>
      <c r="D364">
        <v>40.577100000000002</v>
      </c>
      <c r="E364" s="28"/>
    </row>
    <row r="365" spans="1:5">
      <c r="A365" t="s">
        <v>24</v>
      </c>
      <c r="B365">
        <v>177.36</v>
      </c>
      <c r="C365">
        <v>77.66</v>
      </c>
      <c r="D365">
        <v>43.7866</v>
      </c>
      <c r="E365" s="28"/>
    </row>
    <row r="366" spans="1:5">
      <c r="A366" t="s">
        <v>243</v>
      </c>
      <c r="B366">
        <v>902.6</v>
      </c>
      <c r="C366">
        <v>75.23</v>
      </c>
      <c r="D366">
        <v>8.3347999999999995</v>
      </c>
      <c r="E366" s="28"/>
    </row>
    <row r="367" spans="1:5">
      <c r="A367" t="s">
        <v>74</v>
      </c>
      <c r="B367">
        <v>148.03</v>
      </c>
      <c r="C367">
        <v>74.614999999999995</v>
      </c>
      <c r="D367">
        <v>50.405299999999997</v>
      </c>
      <c r="E367" s="28"/>
    </row>
    <row r="368" spans="1:5">
      <c r="A368" t="s">
        <v>651</v>
      </c>
      <c r="B368">
        <v>151.65</v>
      </c>
      <c r="C368">
        <v>71.349999999999994</v>
      </c>
      <c r="D368">
        <v>47.049100000000003</v>
      </c>
      <c r="E368" s="28"/>
    </row>
    <row r="369" spans="1:5">
      <c r="A369" t="s">
        <v>87</v>
      </c>
      <c r="B369">
        <v>193.78</v>
      </c>
      <c r="C369">
        <v>70.126000000000005</v>
      </c>
      <c r="D369">
        <v>36.188400000000001</v>
      </c>
      <c r="E369" s="28"/>
    </row>
    <row r="370" spans="1:5">
      <c r="A370" t="s">
        <v>105</v>
      </c>
      <c r="B370">
        <v>119.59</v>
      </c>
      <c r="C370">
        <v>68.459999999999994</v>
      </c>
      <c r="D370">
        <v>57.2455</v>
      </c>
      <c r="E370" s="28"/>
    </row>
    <row r="371" spans="1:5">
      <c r="A371" t="s">
        <v>40</v>
      </c>
      <c r="B371">
        <v>121.8</v>
      </c>
      <c r="C371">
        <v>67.86</v>
      </c>
      <c r="D371">
        <v>55.714199999999998</v>
      </c>
      <c r="E371" s="28"/>
    </row>
    <row r="372" spans="1:5">
      <c r="A372" t="s">
        <v>595</v>
      </c>
      <c r="B372">
        <v>469.11</v>
      </c>
      <c r="C372">
        <v>63.161000000000001</v>
      </c>
      <c r="D372">
        <v>13.464</v>
      </c>
      <c r="E372" s="28"/>
    </row>
    <row r="373" spans="1:5">
      <c r="A373" t="s">
        <v>222</v>
      </c>
      <c r="B373">
        <v>239.44</v>
      </c>
      <c r="C373">
        <v>62.311</v>
      </c>
      <c r="D373">
        <v>26.023599999999998</v>
      </c>
      <c r="E373" s="28"/>
    </row>
    <row r="374" spans="1:5">
      <c r="A374" t="s">
        <v>237</v>
      </c>
      <c r="B374">
        <v>154</v>
      </c>
      <c r="C374">
        <v>61.844999999999999</v>
      </c>
      <c r="D374">
        <v>40.158999999999999</v>
      </c>
      <c r="E374" s="28"/>
    </row>
    <row r="375" spans="1:5">
      <c r="A375" t="s">
        <v>643</v>
      </c>
      <c r="B375">
        <v>154.4</v>
      </c>
      <c r="C375">
        <v>60.594999999999999</v>
      </c>
      <c r="D375">
        <v>39.245399999999997</v>
      </c>
      <c r="E375" s="28"/>
    </row>
    <row r="376" spans="1:5">
      <c r="A376" t="s">
        <v>706</v>
      </c>
      <c r="B376">
        <v>167.37</v>
      </c>
      <c r="C376">
        <v>60.38</v>
      </c>
      <c r="D376">
        <v>36.075699999999998</v>
      </c>
      <c r="E376" s="28"/>
    </row>
    <row r="377" spans="1:5">
      <c r="A377" t="s">
        <v>657</v>
      </c>
      <c r="B377">
        <v>120.66</v>
      </c>
      <c r="C377">
        <v>56.9</v>
      </c>
      <c r="D377">
        <v>47.157299999999999</v>
      </c>
      <c r="E377" s="28"/>
    </row>
    <row r="378" spans="1:5">
      <c r="A378" t="s">
        <v>43</v>
      </c>
      <c r="B378">
        <v>100.23</v>
      </c>
      <c r="C378">
        <v>52.784999999999997</v>
      </c>
      <c r="D378">
        <v>52.663800000000002</v>
      </c>
      <c r="E378" s="28"/>
    </row>
    <row r="379" spans="1:5">
      <c r="A379" t="s">
        <v>526</v>
      </c>
      <c r="B379">
        <v>76.95</v>
      </c>
      <c r="C379">
        <v>47.16</v>
      </c>
      <c r="D379">
        <v>61.286499999999997</v>
      </c>
      <c r="E379" s="28"/>
    </row>
    <row r="380" spans="1:5">
      <c r="A380" t="s">
        <v>623</v>
      </c>
      <c r="B380">
        <v>73.709999999999994</v>
      </c>
      <c r="C380">
        <v>44.17</v>
      </c>
      <c r="D380">
        <v>59.923999999999999</v>
      </c>
    </row>
    <row r="381" spans="1:5">
      <c r="A381" t="s">
        <v>536</v>
      </c>
      <c r="B381">
        <v>93.17</v>
      </c>
      <c r="C381">
        <v>44.05</v>
      </c>
      <c r="D381">
        <v>47.2791</v>
      </c>
    </row>
    <row r="382" spans="1:5">
      <c r="A382" t="s">
        <v>128</v>
      </c>
      <c r="B382">
        <v>120.98</v>
      </c>
      <c r="C382">
        <v>42.49</v>
      </c>
      <c r="D382">
        <v>35.121499999999997</v>
      </c>
    </row>
    <row r="383" spans="1:5">
      <c r="A383" t="s">
        <v>515</v>
      </c>
      <c r="B383">
        <v>123.3</v>
      </c>
      <c r="C383">
        <v>41.4</v>
      </c>
      <c r="D383">
        <v>33.576599999999999</v>
      </c>
    </row>
    <row r="384" spans="1:5">
      <c r="A384" t="s">
        <v>84</v>
      </c>
      <c r="B384">
        <v>249.14</v>
      </c>
      <c r="C384">
        <v>40.171999999999997</v>
      </c>
      <c r="D384">
        <v>16.124199999999998</v>
      </c>
    </row>
    <row r="385" spans="1:4">
      <c r="A385" t="s">
        <v>680</v>
      </c>
      <c r="B385">
        <v>120</v>
      </c>
      <c r="C385">
        <v>40.1</v>
      </c>
      <c r="D385">
        <v>33.416600000000003</v>
      </c>
    </row>
    <row r="386" spans="1:4">
      <c r="A386" t="s">
        <v>436</v>
      </c>
      <c r="B386">
        <v>84</v>
      </c>
      <c r="C386">
        <v>36.96</v>
      </c>
      <c r="D386">
        <v>44</v>
      </c>
    </row>
    <row r="387" spans="1:4">
      <c r="A387" t="s">
        <v>8</v>
      </c>
      <c r="B387">
        <v>119.7</v>
      </c>
      <c r="C387">
        <v>31.78</v>
      </c>
      <c r="D387">
        <v>26.549700000000001</v>
      </c>
    </row>
    <row r="388" spans="1:4">
      <c r="A388" t="s">
        <v>117</v>
      </c>
      <c r="B388">
        <v>103.23</v>
      </c>
      <c r="C388">
        <v>31.306000000000001</v>
      </c>
      <c r="D388">
        <v>30.3264</v>
      </c>
    </row>
    <row r="389" spans="1:4">
      <c r="A389" t="s">
        <v>677</v>
      </c>
      <c r="B389">
        <v>52.95</v>
      </c>
      <c r="C389">
        <v>26.61</v>
      </c>
      <c r="D389">
        <v>50.254899999999999</v>
      </c>
    </row>
    <row r="390" spans="1:4">
      <c r="A390" t="s">
        <v>235</v>
      </c>
      <c r="B390">
        <v>78</v>
      </c>
      <c r="C390">
        <v>21.5</v>
      </c>
      <c r="D390">
        <v>27.5641</v>
      </c>
    </row>
    <row r="391" spans="1:4">
      <c r="A391" t="s">
        <v>393</v>
      </c>
      <c r="B391">
        <v>83.43</v>
      </c>
      <c r="C391">
        <v>11.28</v>
      </c>
      <c r="D391">
        <v>13.520300000000001</v>
      </c>
    </row>
    <row r="392" spans="1:4">
      <c r="A392" t="s">
        <v>419</v>
      </c>
      <c r="B392">
        <v>9017.24</v>
      </c>
      <c r="C392">
        <v>-1086.71</v>
      </c>
      <c r="D392">
        <v>-12.051399999999999</v>
      </c>
    </row>
    <row r="393" spans="1:4">
      <c r="A393" t="s">
        <v>634</v>
      </c>
      <c r="B393">
        <v>-2159.6999999999998</v>
      </c>
      <c r="C393">
        <v>-1458.6</v>
      </c>
      <c r="D393">
        <v>-67.537099999999995</v>
      </c>
    </row>
  </sheetData>
  <sortState ref="A2:E379">
    <sortCondition descending="1" ref="E37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5"/>
  <sheetViews>
    <sheetView workbookViewId="0">
      <selection activeCell="I19" sqref="I19"/>
    </sheetView>
  </sheetViews>
  <sheetFormatPr defaultRowHeight="14.4"/>
  <cols>
    <col min="1" max="1" width="20" customWidth="1"/>
    <col min="5" max="5" width="14.109375" style="28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264</v>
      </c>
      <c r="B2">
        <v>68276.45</v>
      </c>
      <c r="C2">
        <v>18430.229299999999</v>
      </c>
      <c r="D2">
        <v>26.993500000000001</v>
      </c>
    </row>
    <row r="3" spans="1:4">
      <c r="A3" t="s">
        <v>302</v>
      </c>
      <c r="B3">
        <v>27053.7</v>
      </c>
      <c r="C3">
        <v>6878.2119000000002</v>
      </c>
      <c r="D3">
        <v>25.424199999999999</v>
      </c>
    </row>
    <row r="4" spans="1:4">
      <c r="A4" t="s">
        <v>311</v>
      </c>
      <c r="B4">
        <v>9732.7199999999993</v>
      </c>
      <c r="C4">
        <v>4399.4520000000002</v>
      </c>
      <c r="D4">
        <v>45.202599999999997</v>
      </c>
    </row>
    <row r="5" spans="1:4">
      <c r="A5" t="s">
        <v>352</v>
      </c>
      <c r="B5">
        <v>7653.67</v>
      </c>
      <c r="C5">
        <v>1381.2565</v>
      </c>
      <c r="D5">
        <v>18.046900000000001</v>
      </c>
    </row>
    <row r="6" spans="1:4">
      <c r="A6" t="s">
        <v>130</v>
      </c>
      <c r="B6">
        <v>4841.42</v>
      </c>
      <c r="C6">
        <v>1506.74</v>
      </c>
      <c r="D6">
        <v>31.1218</v>
      </c>
    </row>
    <row r="7" spans="1:4">
      <c r="A7" t="s">
        <v>109</v>
      </c>
      <c r="B7">
        <v>4587.34</v>
      </c>
      <c r="C7">
        <v>2151.1525000000001</v>
      </c>
      <c r="D7">
        <v>46.8932</v>
      </c>
    </row>
    <row r="8" spans="1:4">
      <c r="A8" t="s">
        <v>322</v>
      </c>
      <c r="B8">
        <v>4244.71</v>
      </c>
      <c r="C8">
        <v>2488.1</v>
      </c>
      <c r="D8">
        <v>58.616399999999999</v>
      </c>
    </row>
    <row r="9" spans="1:4">
      <c r="A9" t="s">
        <v>328</v>
      </c>
      <c r="B9">
        <v>4056.36</v>
      </c>
      <c r="C9">
        <v>2537.62</v>
      </c>
      <c r="D9">
        <v>62.558999999999997</v>
      </c>
    </row>
    <row r="10" spans="1:4">
      <c r="A10" t="s">
        <v>320</v>
      </c>
      <c r="B10">
        <v>3984.55</v>
      </c>
      <c r="C10">
        <v>1520.0725</v>
      </c>
      <c r="D10">
        <v>38.149099999999997</v>
      </c>
    </row>
    <row r="11" spans="1:4">
      <c r="A11" t="s">
        <v>351</v>
      </c>
      <c r="B11">
        <v>3842.25</v>
      </c>
      <c r="C11">
        <v>705.03949999999998</v>
      </c>
      <c r="D11">
        <v>18.349599999999999</v>
      </c>
    </row>
    <row r="12" spans="1:4">
      <c r="A12" t="s">
        <v>342</v>
      </c>
      <c r="B12">
        <v>3766.42</v>
      </c>
      <c r="C12">
        <v>1116.751</v>
      </c>
      <c r="D12">
        <v>29.650099999999998</v>
      </c>
    </row>
    <row r="13" spans="1:4">
      <c r="A13" t="s">
        <v>348</v>
      </c>
      <c r="B13">
        <v>3407</v>
      </c>
      <c r="C13">
        <v>1247.0999999999999</v>
      </c>
      <c r="D13">
        <v>36.603999999999999</v>
      </c>
    </row>
    <row r="14" spans="1:4">
      <c r="A14" t="s">
        <v>149</v>
      </c>
      <c r="B14">
        <v>1945.95</v>
      </c>
      <c r="C14">
        <v>1078.95</v>
      </c>
      <c r="D14">
        <v>55.445900000000002</v>
      </c>
    </row>
    <row r="15" spans="1:4">
      <c r="A15" t="s">
        <v>636</v>
      </c>
      <c r="B15">
        <v>1630</v>
      </c>
      <c r="C15">
        <v>801.44</v>
      </c>
      <c r="D15">
        <v>49.167999999999999</v>
      </c>
    </row>
    <row r="16" spans="1:4">
      <c r="A16" t="s">
        <v>317</v>
      </c>
      <c r="B16">
        <v>1575</v>
      </c>
      <c r="C16">
        <v>492.3</v>
      </c>
      <c r="D16">
        <v>31.257100000000001</v>
      </c>
    </row>
    <row r="17" spans="1:4">
      <c r="A17" t="s">
        <v>138</v>
      </c>
      <c r="B17">
        <v>1529.83</v>
      </c>
      <c r="C17">
        <v>638.61599999999999</v>
      </c>
      <c r="D17">
        <v>41.744199999999999</v>
      </c>
    </row>
    <row r="18" spans="1:4">
      <c r="A18" t="s">
        <v>779</v>
      </c>
      <c r="B18">
        <v>1526.42</v>
      </c>
      <c r="C18">
        <v>715.04</v>
      </c>
      <c r="D18">
        <v>46.844200000000001</v>
      </c>
    </row>
    <row r="19" spans="1:4">
      <c r="A19" t="s">
        <v>518</v>
      </c>
      <c r="B19">
        <v>1306.94</v>
      </c>
      <c r="C19">
        <v>789.5</v>
      </c>
      <c r="D19">
        <v>60.408200000000001</v>
      </c>
    </row>
    <row r="20" spans="1:4">
      <c r="A20" t="s">
        <v>251</v>
      </c>
      <c r="B20">
        <v>1081.1199999999999</v>
      </c>
      <c r="C20">
        <v>658.85</v>
      </c>
      <c r="D20">
        <v>60.941400000000002</v>
      </c>
    </row>
    <row r="21" spans="1:4">
      <c r="A21" t="s">
        <v>676</v>
      </c>
      <c r="B21">
        <v>1028.26</v>
      </c>
      <c r="C21">
        <v>419.32</v>
      </c>
      <c r="D21">
        <v>40.779499999999999</v>
      </c>
    </row>
    <row r="22" spans="1:4">
      <c r="A22" t="s">
        <v>56</v>
      </c>
      <c r="B22">
        <v>596.28</v>
      </c>
      <c r="C22">
        <v>267.98</v>
      </c>
      <c r="D22">
        <v>44.941899999999997</v>
      </c>
    </row>
    <row r="23" spans="1:4">
      <c r="A23" t="s">
        <v>375</v>
      </c>
      <c r="B23">
        <v>500</v>
      </c>
      <c r="C23">
        <v>474.24</v>
      </c>
      <c r="D23">
        <v>94.847999999999999</v>
      </c>
    </row>
    <row r="24" spans="1:4">
      <c r="A24" t="s">
        <v>144</v>
      </c>
      <c r="B24">
        <v>438.2</v>
      </c>
      <c r="C24">
        <v>211.32499999999999</v>
      </c>
      <c r="D24">
        <v>48.2256</v>
      </c>
    </row>
    <row r="25" spans="1:4">
      <c r="A25" t="s">
        <v>204</v>
      </c>
      <c r="B25">
        <v>409.44</v>
      </c>
      <c r="C25">
        <v>73.52</v>
      </c>
      <c r="D25">
        <v>17.956199999999999</v>
      </c>
    </row>
    <row r="26" spans="1:4">
      <c r="A26" t="s">
        <v>127</v>
      </c>
      <c r="B26">
        <v>376.75</v>
      </c>
      <c r="C26">
        <v>224.04</v>
      </c>
      <c r="D26">
        <v>59.4664</v>
      </c>
    </row>
    <row r="27" spans="1:4">
      <c r="A27" t="s">
        <v>33</v>
      </c>
      <c r="B27">
        <v>356.77</v>
      </c>
      <c r="C27">
        <v>48.966999999999999</v>
      </c>
      <c r="D27">
        <v>13.725</v>
      </c>
    </row>
    <row r="28" spans="1:4">
      <c r="A28" t="s">
        <v>46</v>
      </c>
      <c r="B28">
        <v>272</v>
      </c>
      <c r="C28">
        <v>250.607</v>
      </c>
      <c r="D28">
        <v>92.134900000000002</v>
      </c>
    </row>
    <row r="29" spans="1:4">
      <c r="A29" t="s">
        <v>75</v>
      </c>
      <c r="B29">
        <v>265.77</v>
      </c>
      <c r="C29">
        <v>158.16399999999999</v>
      </c>
      <c r="D29">
        <v>59.511600000000001</v>
      </c>
    </row>
    <row r="30" spans="1:4">
      <c r="A30" t="s">
        <v>165</v>
      </c>
      <c r="B30">
        <v>257.08</v>
      </c>
      <c r="C30">
        <v>157.85499999999999</v>
      </c>
      <c r="D30">
        <v>61.402999999999999</v>
      </c>
    </row>
    <row r="31" spans="1:4">
      <c r="A31" t="s">
        <v>327</v>
      </c>
      <c r="B31">
        <v>212.11</v>
      </c>
      <c r="C31">
        <v>110.4</v>
      </c>
      <c r="D31">
        <v>52.048400000000001</v>
      </c>
    </row>
    <row r="32" spans="1:4">
      <c r="A32" t="s">
        <v>222</v>
      </c>
      <c r="B32">
        <v>183.72</v>
      </c>
      <c r="C32">
        <v>37.704999999999998</v>
      </c>
      <c r="D32">
        <v>20.523</v>
      </c>
    </row>
    <row r="33" spans="1:4">
      <c r="A33" t="s">
        <v>131</v>
      </c>
      <c r="B33">
        <v>74.400000000000006</v>
      </c>
      <c r="C33">
        <v>45.527999999999999</v>
      </c>
      <c r="D33">
        <v>61.1935</v>
      </c>
    </row>
    <row r="34" spans="1:4">
      <c r="A34" t="s">
        <v>562</v>
      </c>
      <c r="B34">
        <v>86289.58</v>
      </c>
      <c r="C34">
        <v>43096.241900000001</v>
      </c>
      <c r="D34">
        <v>49.9437</v>
      </c>
    </row>
    <row r="35" spans="1:4">
      <c r="A35" t="s">
        <v>794</v>
      </c>
      <c r="B35">
        <v>70407.039999999994</v>
      </c>
      <c r="C35">
        <v>-11220.71</v>
      </c>
      <c r="D35">
        <v>-15.9369</v>
      </c>
    </row>
    <row r="36" spans="1:4">
      <c r="A36" t="s">
        <v>377</v>
      </c>
      <c r="B36">
        <v>64157.83</v>
      </c>
      <c r="C36">
        <v>17955.0648</v>
      </c>
      <c r="D36">
        <v>27.985700000000001</v>
      </c>
    </row>
    <row r="37" spans="1:4">
      <c r="A37" t="s">
        <v>386</v>
      </c>
      <c r="B37">
        <v>63046.9</v>
      </c>
      <c r="C37">
        <v>43637.3992</v>
      </c>
      <c r="D37">
        <v>69.214100000000002</v>
      </c>
    </row>
    <row r="38" spans="1:4">
      <c r="A38" t="s">
        <v>631</v>
      </c>
      <c r="B38">
        <v>63009.440000000002</v>
      </c>
      <c r="C38">
        <v>12173.7163</v>
      </c>
      <c r="D38">
        <v>19.320399999999999</v>
      </c>
    </row>
    <row r="39" spans="1:4">
      <c r="A39" t="s">
        <v>379</v>
      </c>
      <c r="B39">
        <v>57880.3</v>
      </c>
      <c r="C39">
        <v>12453.7</v>
      </c>
      <c r="D39">
        <v>21.516300000000001</v>
      </c>
    </row>
    <row r="40" spans="1:4">
      <c r="A40" t="s">
        <v>385</v>
      </c>
      <c r="B40">
        <v>54307.78</v>
      </c>
      <c r="C40">
        <v>17122.617300000002</v>
      </c>
      <c r="D40">
        <v>31.5288</v>
      </c>
    </row>
    <row r="41" spans="1:4">
      <c r="A41" t="s">
        <v>542</v>
      </c>
      <c r="B41">
        <v>52805.2</v>
      </c>
      <c r="C41">
        <v>11604.98</v>
      </c>
      <c r="D41">
        <v>21.976900000000001</v>
      </c>
    </row>
    <row r="42" spans="1:4">
      <c r="A42" t="s">
        <v>383</v>
      </c>
      <c r="B42">
        <v>38284.120000000003</v>
      </c>
      <c r="C42">
        <v>22892.878000000001</v>
      </c>
      <c r="D42">
        <v>59.7973</v>
      </c>
    </row>
    <row r="43" spans="1:4">
      <c r="A43" t="s">
        <v>334</v>
      </c>
      <c r="B43">
        <v>33900.14</v>
      </c>
      <c r="C43">
        <v>8184.27</v>
      </c>
      <c r="D43">
        <v>24.142199999999999</v>
      </c>
    </row>
    <row r="44" spans="1:4">
      <c r="A44" t="s">
        <v>602</v>
      </c>
      <c r="B44">
        <v>33515.01</v>
      </c>
      <c r="C44">
        <v>6239.55</v>
      </c>
      <c r="D44">
        <v>18.617100000000001</v>
      </c>
    </row>
    <row r="45" spans="1:4">
      <c r="A45" t="s">
        <v>671</v>
      </c>
      <c r="B45">
        <v>33204.129999999997</v>
      </c>
      <c r="C45">
        <v>13636.05</v>
      </c>
      <c r="D45">
        <v>41.067300000000003</v>
      </c>
    </row>
    <row r="46" spans="1:4">
      <c r="A46" t="s">
        <v>273</v>
      </c>
      <c r="B46">
        <v>30652.68</v>
      </c>
      <c r="C46">
        <v>8783.7574999999997</v>
      </c>
      <c r="D46">
        <v>28.6557</v>
      </c>
    </row>
    <row r="47" spans="1:4">
      <c r="A47" t="s">
        <v>374</v>
      </c>
      <c r="B47">
        <v>29237.51</v>
      </c>
      <c r="C47">
        <v>10124.084999999999</v>
      </c>
      <c r="D47">
        <v>34.627000000000002</v>
      </c>
    </row>
    <row r="48" spans="1:4">
      <c r="A48" t="s">
        <v>378</v>
      </c>
      <c r="B48">
        <v>28779.75</v>
      </c>
      <c r="C48">
        <v>12391.38</v>
      </c>
      <c r="D48">
        <v>43.055799999999998</v>
      </c>
    </row>
    <row r="49" spans="1:4">
      <c r="A49" t="s">
        <v>607</v>
      </c>
      <c r="B49">
        <v>26417.53</v>
      </c>
      <c r="C49">
        <v>5256.4016000000001</v>
      </c>
      <c r="D49">
        <v>19.897300000000001</v>
      </c>
    </row>
    <row r="50" spans="1:4">
      <c r="A50" t="s">
        <v>220</v>
      </c>
      <c r="B50">
        <v>26129.61</v>
      </c>
      <c r="C50">
        <v>6917.27</v>
      </c>
      <c r="D50">
        <v>26.472899999999999</v>
      </c>
    </row>
    <row r="51" spans="1:4">
      <c r="A51" t="s">
        <v>346</v>
      </c>
      <c r="B51">
        <v>25525</v>
      </c>
      <c r="C51">
        <v>6825.5272000000004</v>
      </c>
      <c r="D51">
        <v>26.740500000000001</v>
      </c>
    </row>
    <row r="52" spans="1:4">
      <c r="A52" t="s">
        <v>418</v>
      </c>
      <c r="B52">
        <v>25153.27</v>
      </c>
      <c r="C52">
        <v>6693.1008000000002</v>
      </c>
      <c r="D52">
        <v>26.609200000000001</v>
      </c>
    </row>
    <row r="53" spans="1:4">
      <c r="A53" t="s">
        <v>370</v>
      </c>
      <c r="B53">
        <v>24573.38</v>
      </c>
      <c r="C53">
        <v>7299.87</v>
      </c>
      <c r="D53">
        <v>29.706399999999999</v>
      </c>
    </row>
    <row r="54" spans="1:4">
      <c r="A54" t="s">
        <v>697</v>
      </c>
      <c r="B54">
        <v>23466.6</v>
      </c>
      <c r="C54">
        <v>9921.9500000000007</v>
      </c>
      <c r="D54">
        <v>42.281100000000002</v>
      </c>
    </row>
    <row r="55" spans="1:4">
      <c r="A55" t="s">
        <v>281</v>
      </c>
      <c r="B55">
        <v>22636</v>
      </c>
      <c r="C55">
        <v>2519.77</v>
      </c>
      <c r="D55">
        <v>11.131600000000001</v>
      </c>
    </row>
    <row r="56" spans="1:4">
      <c r="A56" t="s">
        <v>384</v>
      </c>
      <c r="B56">
        <v>22508</v>
      </c>
      <c r="C56">
        <v>13120.352000000001</v>
      </c>
      <c r="D56">
        <v>58.291899999999998</v>
      </c>
    </row>
    <row r="57" spans="1:4">
      <c r="A57" t="s">
        <v>373</v>
      </c>
      <c r="B57">
        <v>22500.84</v>
      </c>
      <c r="C57">
        <v>5413.6549999999997</v>
      </c>
      <c r="D57">
        <v>24.059699999999999</v>
      </c>
    </row>
    <row r="58" spans="1:4">
      <c r="A58" t="s">
        <v>362</v>
      </c>
      <c r="B58">
        <v>22137.599999999999</v>
      </c>
      <c r="C58">
        <v>8303.35</v>
      </c>
      <c r="D58">
        <v>37.507899999999999</v>
      </c>
    </row>
    <row r="59" spans="1:4">
      <c r="A59" t="s">
        <v>376</v>
      </c>
      <c r="B59">
        <v>21742.27</v>
      </c>
      <c r="C59">
        <v>5346.665</v>
      </c>
      <c r="D59">
        <v>24.591100000000001</v>
      </c>
    </row>
    <row r="60" spans="1:4">
      <c r="A60" t="s">
        <v>358</v>
      </c>
      <c r="B60">
        <v>19872.8</v>
      </c>
      <c r="C60">
        <v>5857.5564999999997</v>
      </c>
      <c r="D60">
        <v>29.475200000000001</v>
      </c>
    </row>
    <row r="61" spans="1:4">
      <c r="A61" t="s">
        <v>632</v>
      </c>
      <c r="B61">
        <v>18700.900000000001</v>
      </c>
      <c r="C61">
        <v>5287.91</v>
      </c>
      <c r="D61">
        <v>28.276199999999999</v>
      </c>
    </row>
    <row r="62" spans="1:4">
      <c r="A62" t="s">
        <v>363</v>
      </c>
      <c r="B62">
        <v>18208.759999999998</v>
      </c>
      <c r="C62">
        <v>4285.1369999999997</v>
      </c>
      <c r="D62">
        <v>23.533300000000001</v>
      </c>
    </row>
    <row r="63" spans="1:4">
      <c r="A63" t="s">
        <v>289</v>
      </c>
      <c r="B63">
        <v>15894.5</v>
      </c>
      <c r="C63">
        <v>3715.6770000000001</v>
      </c>
      <c r="D63">
        <v>23.377099999999999</v>
      </c>
    </row>
    <row r="64" spans="1:4">
      <c r="A64" t="s">
        <v>435</v>
      </c>
      <c r="B64">
        <v>15870.06</v>
      </c>
      <c r="C64">
        <v>4038.11</v>
      </c>
      <c r="D64">
        <v>25.444800000000001</v>
      </c>
    </row>
    <row r="65" spans="1:4">
      <c r="A65" t="s">
        <v>399</v>
      </c>
      <c r="B65">
        <v>14998.04</v>
      </c>
      <c r="C65">
        <v>4485.55</v>
      </c>
      <c r="D65">
        <v>29.907499999999999</v>
      </c>
    </row>
    <row r="66" spans="1:4">
      <c r="A66" t="s">
        <v>340</v>
      </c>
      <c r="B66">
        <v>14897.96</v>
      </c>
      <c r="C66">
        <v>7837.6376</v>
      </c>
      <c r="D66">
        <v>52.608699999999999</v>
      </c>
    </row>
    <row r="67" spans="1:4">
      <c r="A67" t="s">
        <v>583</v>
      </c>
      <c r="B67">
        <v>13742.18</v>
      </c>
      <c r="C67">
        <v>7322.5969999999998</v>
      </c>
      <c r="D67">
        <v>53.285499999999999</v>
      </c>
    </row>
    <row r="68" spans="1:4">
      <c r="A68" t="s">
        <v>347</v>
      </c>
      <c r="B68">
        <v>13542.25</v>
      </c>
      <c r="C68">
        <v>4685.0815000000002</v>
      </c>
      <c r="D68">
        <v>34.595999999999997</v>
      </c>
    </row>
    <row r="69" spans="1:4">
      <c r="A69" t="s">
        <v>359</v>
      </c>
      <c r="B69">
        <v>13358.93</v>
      </c>
      <c r="C69">
        <v>6054.98</v>
      </c>
      <c r="D69">
        <v>45.325299999999999</v>
      </c>
    </row>
    <row r="70" spans="1:4">
      <c r="A70" t="s">
        <v>235</v>
      </c>
      <c r="B70">
        <v>12920</v>
      </c>
      <c r="C70">
        <v>4008.82</v>
      </c>
      <c r="D70">
        <v>31.027999999999999</v>
      </c>
    </row>
    <row r="71" spans="1:4">
      <c r="A71" t="s">
        <v>354</v>
      </c>
      <c r="B71">
        <v>12865.92</v>
      </c>
      <c r="C71">
        <v>4009.64</v>
      </c>
      <c r="D71">
        <v>31.1648</v>
      </c>
    </row>
    <row r="72" spans="1:4">
      <c r="A72" t="s">
        <v>417</v>
      </c>
      <c r="B72">
        <v>12804.57</v>
      </c>
      <c r="C72">
        <v>4003.8928999999998</v>
      </c>
      <c r="D72">
        <v>31.269200000000001</v>
      </c>
    </row>
    <row r="73" spans="1:4">
      <c r="A73" t="s">
        <v>673</v>
      </c>
      <c r="B73">
        <v>12519.23</v>
      </c>
      <c r="C73">
        <v>2514.83</v>
      </c>
      <c r="D73">
        <v>20.087700000000002</v>
      </c>
    </row>
    <row r="74" spans="1:4">
      <c r="A74" t="s">
        <v>653</v>
      </c>
      <c r="B74">
        <v>12125.1</v>
      </c>
      <c r="C74">
        <v>2704.3380000000002</v>
      </c>
      <c r="D74">
        <v>22.303599999999999</v>
      </c>
    </row>
    <row r="75" spans="1:4">
      <c r="A75" t="s">
        <v>290</v>
      </c>
      <c r="B75">
        <v>11681.19</v>
      </c>
      <c r="C75">
        <v>2987.71</v>
      </c>
      <c r="D75">
        <v>25.577100000000002</v>
      </c>
    </row>
    <row r="76" spans="1:4">
      <c r="A76" t="s">
        <v>381</v>
      </c>
      <c r="B76">
        <v>11285.06</v>
      </c>
      <c r="C76">
        <v>2465.6999999999998</v>
      </c>
      <c r="D76">
        <v>21.8492</v>
      </c>
    </row>
    <row r="77" spans="1:4">
      <c r="A77" t="s">
        <v>380</v>
      </c>
      <c r="B77">
        <v>11255</v>
      </c>
      <c r="C77">
        <v>2181.8150000000001</v>
      </c>
      <c r="D77">
        <v>19.385200000000001</v>
      </c>
    </row>
    <row r="78" spans="1:4">
      <c r="A78" t="s">
        <v>297</v>
      </c>
      <c r="B78">
        <v>11129.83</v>
      </c>
      <c r="C78">
        <v>4980.2</v>
      </c>
      <c r="D78">
        <v>44.746400000000001</v>
      </c>
    </row>
    <row r="79" spans="1:4">
      <c r="A79" t="s">
        <v>360</v>
      </c>
      <c r="B79">
        <v>10667.86</v>
      </c>
      <c r="C79">
        <v>1692.0875000000001</v>
      </c>
      <c r="D79">
        <v>15.861499999999999</v>
      </c>
    </row>
    <row r="80" spans="1:4">
      <c r="A80" t="s">
        <v>250</v>
      </c>
      <c r="B80">
        <v>10230.18</v>
      </c>
      <c r="C80">
        <v>3007.42</v>
      </c>
      <c r="D80">
        <v>29.397500000000001</v>
      </c>
    </row>
    <row r="81" spans="1:4">
      <c r="A81" t="s">
        <v>582</v>
      </c>
      <c r="B81">
        <v>10081.799999999999</v>
      </c>
      <c r="C81">
        <v>1804.2</v>
      </c>
      <c r="D81">
        <v>17.895600000000002</v>
      </c>
    </row>
    <row r="82" spans="1:4">
      <c r="A82" t="s">
        <v>695</v>
      </c>
      <c r="B82">
        <v>10043.620000000001</v>
      </c>
      <c r="C82">
        <v>1121.17</v>
      </c>
      <c r="D82">
        <v>11.163</v>
      </c>
    </row>
    <row r="83" spans="1:4">
      <c r="A83" t="s">
        <v>150</v>
      </c>
      <c r="B83">
        <v>9769.2999999999993</v>
      </c>
      <c r="C83">
        <v>4116.78</v>
      </c>
      <c r="D83">
        <v>42.139899999999997</v>
      </c>
    </row>
    <row r="84" spans="1:4">
      <c r="A84" t="s">
        <v>357</v>
      </c>
      <c r="B84">
        <v>9221.15</v>
      </c>
      <c r="C84">
        <v>2200.7212</v>
      </c>
      <c r="D84">
        <v>23.866</v>
      </c>
    </row>
    <row r="85" spans="1:4">
      <c r="A85" t="s">
        <v>316</v>
      </c>
      <c r="B85">
        <v>8957.2999999999993</v>
      </c>
      <c r="C85">
        <v>2207.6725000000001</v>
      </c>
      <c r="D85">
        <v>24.646599999999999</v>
      </c>
    </row>
    <row r="86" spans="1:4">
      <c r="A86" t="s">
        <v>457</v>
      </c>
      <c r="B86">
        <v>8895.5400000000009</v>
      </c>
      <c r="C86">
        <v>2765.34</v>
      </c>
      <c r="D86">
        <v>31.0868</v>
      </c>
    </row>
    <row r="87" spans="1:4">
      <c r="A87" t="s">
        <v>598</v>
      </c>
      <c r="B87">
        <v>8733.86</v>
      </c>
      <c r="C87">
        <v>3276.9520000000002</v>
      </c>
      <c r="D87">
        <v>37.520000000000003</v>
      </c>
    </row>
    <row r="88" spans="1:4">
      <c r="A88" t="s">
        <v>339</v>
      </c>
      <c r="B88">
        <v>8650.0400000000009</v>
      </c>
      <c r="C88">
        <v>3189.9135000000001</v>
      </c>
      <c r="D88">
        <v>36.877400000000002</v>
      </c>
    </row>
    <row r="89" spans="1:4">
      <c r="A89" t="s">
        <v>525</v>
      </c>
      <c r="B89">
        <v>8455.25</v>
      </c>
      <c r="C89">
        <v>1831.23</v>
      </c>
      <c r="D89">
        <v>21.657900000000001</v>
      </c>
    </row>
    <row r="90" spans="1:4">
      <c r="A90" t="s">
        <v>721</v>
      </c>
      <c r="B90">
        <v>8000</v>
      </c>
      <c r="C90">
        <v>6872.6</v>
      </c>
      <c r="D90">
        <v>85.907499999999999</v>
      </c>
    </row>
    <row r="91" spans="1:4">
      <c r="A91" t="s">
        <v>184</v>
      </c>
      <c r="B91">
        <v>7940.24</v>
      </c>
      <c r="C91">
        <v>3125.498</v>
      </c>
      <c r="D91">
        <v>39.362699999999997</v>
      </c>
    </row>
    <row r="92" spans="1:4">
      <c r="A92" t="s">
        <v>569</v>
      </c>
      <c r="B92">
        <v>7823.4</v>
      </c>
      <c r="C92">
        <v>2613.66</v>
      </c>
      <c r="D92">
        <v>33.408200000000001</v>
      </c>
    </row>
    <row r="93" spans="1:4">
      <c r="A93" t="s">
        <v>329</v>
      </c>
      <c r="B93">
        <v>7801.66</v>
      </c>
      <c r="C93">
        <v>2213.3200000000002</v>
      </c>
      <c r="D93">
        <v>28.369800000000001</v>
      </c>
    </row>
    <row r="94" spans="1:4">
      <c r="A94" t="s">
        <v>593</v>
      </c>
      <c r="B94">
        <v>7799.87</v>
      </c>
      <c r="C94">
        <v>3208.19</v>
      </c>
      <c r="D94">
        <v>41.131300000000003</v>
      </c>
    </row>
    <row r="95" spans="1:4">
      <c r="A95" t="s">
        <v>236</v>
      </c>
      <c r="B95">
        <v>7705.64</v>
      </c>
      <c r="C95">
        <v>2578.864</v>
      </c>
      <c r="D95">
        <v>33.467199999999998</v>
      </c>
    </row>
    <row r="96" spans="1:4">
      <c r="A96" t="s">
        <v>309</v>
      </c>
      <c r="B96">
        <v>7679.48</v>
      </c>
      <c r="C96">
        <v>1687.0834</v>
      </c>
      <c r="D96">
        <v>21.968699999999998</v>
      </c>
    </row>
    <row r="97" spans="1:4">
      <c r="A97" t="s">
        <v>382</v>
      </c>
      <c r="B97">
        <v>7656.25</v>
      </c>
      <c r="C97">
        <v>3685.0720999999999</v>
      </c>
      <c r="D97">
        <v>48.131500000000003</v>
      </c>
    </row>
    <row r="98" spans="1:4">
      <c r="A98" t="s">
        <v>336</v>
      </c>
      <c r="B98">
        <v>7245.31</v>
      </c>
      <c r="C98">
        <v>1051.828</v>
      </c>
      <c r="D98">
        <v>14.517300000000001</v>
      </c>
    </row>
    <row r="99" spans="1:4">
      <c r="A99" t="s">
        <v>318</v>
      </c>
      <c r="B99">
        <v>7052.05</v>
      </c>
      <c r="C99">
        <v>3232.97</v>
      </c>
      <c r="D99">
        <v>45.844299999999997</v>
      </c>
    </row>
    <row r="100" spans="1:4">
      <c r="A100" t="s">
        <v>397</v>
      </c>
      <c r="B100">
        <v>6974.56</v>
      </c>
      <c r="C100">
        <v>2058.67</v>
      </c>
      <c r="D100">
        <v>29.5168</v>
      </c>
    </row>
    <row r="101" spans="1:4">
      <c r="A101" t="s">
        <v>584</v>
      </c>
      <c r="B101">
        <v>6640.08</v>
      </c>
      <c r="C101">
        <v>1944.49</v>
      </c>
      <c r="D101">
        <v>29.284099999999999</v>
      </c>
    </row>
    <row r="102" spans="1:4">
      <c r="A102" t="s">
        <v>445</v>
      </c>
      <c r="B102">
        <v>6379.56</v>
      </c>
      <c r="C102">
        <v>2051.6985</v>
      </c>
      <c r="D102">
        <v>32.160499999999999</v>
      </c>
    </row>
    <row r="103" spans="1:4">
      <c r="A103" t="s">
        <v>367</v>
      </c>
      <c r="B103">
        <v>6350.35</v>
      </c>
      <c r="C103">
        <v>2553.712</v>
      </c>
      <c r="D103">
        <v>40.213700000000003</v>
      </c>
    </row>
    <row r="104" spans="1:4">
      <c r="A104" t="s">
        <v>159</v>
      </c>
      <c r="B104">
        <v>6320</v>
      </c>
      <c r="C104">
        <v>2873.77</v>
      </c>
      <c r="D104">
        <v>45.470999999999997</v>
      </c>
    </row>
    <row r="105" spans="1:4">
      <c r="A105" t="s">
        <v>419</v>
      </c>
      <c r="B105">
        <v>6308.35</v>
      </c>
      <c r="C105">
        <v>-691.57</v>
      </c>
      <c r="D105">
        <v>-10.9627</v>
      </c>
    </row>
    <row r="106" spans="1:4">
      <c r="A106" t="s">
        <v>183</v>
      </c>
      <c r="B106">
        <v>6297.36</v>
      </c>
      <c r="C106">
        <v>2240.886</v>
      </c>
      <c r="D106">
        <v>35.584499999999998</v>
      </c>
    </row>
    <row r="107" spans="1:4">
      <c r="A107" t="s">
        <v>345</v>
      </c>
      <c r="B107">
        <v>6233.5</v>
      </c>
      <c r="C107">
        <v>806.47170000000006</v>
      </c>
      <c r="D107">
        <v>12.9377</v>
      </c>
    </row>
    <row r="108" spans="1:4">
      <c r="A108" t="s">
        <v>285</v>
      </c>
      <c r="B108">
        <v>6104.07</v>
      </c>
      <c r="C108">
        <v>2286.6930000000002</v>
      </c>
      <c r="D108">
        <v>37.4617</v>
      </c>
    </row>
    <row r="109" spans="1:4">
      <c r="A109" t="s">
        <v>168</v>
      </c>
      <c r="B109">
        <v>5969.06</v>
      </c>
      <c r="C109">
        <v>2736.92</v>
      </c>
      <c r="D109">
        <v>45.851700000000001</v>
      </c>
    </row>
    <row r="110" spans="1:4">
      <c r="A110" t="s">
        <v>391</v>
      </c>
      <c r="B110">
        <v>5901.04</v>
      </c>
      <c r="C110">
        <v>2207.3200000000002</v>
      </c>
      <c r="D110">
        <v>37.4056</v>
      </c>
    </row>
    <row r="111" spans="1:4">
      <c r="A111" t="s">
        <v>543</v>
      </c>
      <c r="B111">
        <v>5611.2</v>
      </c>
      <c r="C111">
        <v>2776.6</v>
      </c>
      <c r="D111">
        <v>49.4831</v>
      </c>
    </row>
    <row r="112" spans="1:4">
      <c r="A112" t="s">
        <v>321</v>
      </c>
      <c r="B112">
        <v>5573</v>
      </c>
      <c r="C112">
        <v>1733.58</v>
      </c>
      <c r="D112">
        <v>31.1067</v>
      </c>
    </row>
    <row r="113" spans="1:4">
      <c r="A113" t="s">
        <v>349</v>
      </c>
      <c r="B113">
        <v>5508.25</v>
      </c>
      <c r="C113">
        <v>1474.0685000000001</v>
      </c>
      <c r="D113">
        <v>26.761099999999999</v>
      </c>
    </row>
    <row r="114" spans="1:4">
      <c r="A114" t="s">
        <v>330</v>
      </c>
      <c r="B114">
        <v>5415.92</v>
      </c>
      <c r="C114">
        <v>1857.2175</v>
      </c>
      <c r="D114">
        <v>34.291800000000002</v>
      </c>
    </row>
    <row r="115" spans="1:4">
      <c r="A115" t="s">
        <v>145</v>
      </c>
      <c r="B115">
        <v>5392.45</v>
      </c>
      <c r="C115">
        <v>2833.87</v>
      </c>
      <c r="D115">
        <v>52.552500000000002</v>
      </c>
    </row>
    <row r="116" spans="1:4">
      <c r="A116" t="s">
        <v>181</v>
      </c>
      <c r="B116">
        <v>5388.86</v>
      </c>
      <c r="C116">
        <v>1339.76</v>
      </c>
      <c r="D116">
        <v>24.861599999999999</v>
      </c>
    </row>
    <row r="117" spans="1:4">
      <c r="A117" t="s">
        <v>286</v>
      </c>
      <c r="B117">
        <v>5099.84</v>
      </c>
      <c r="C117">
        <v>1773.96</v>
      </c>
      <c r="D117">
        <v>34.784599999999998</v>
      </c>
    </row>
    <row r="118" spans="1:4">
      <c r="A118" t="s">
        <v>353</v>
      </c>
      <c r="B118">
        <v>4947</v>
      </c>
      <c r="C118">
        <v>2380.6080000000002</v>
      </c>
      <c r="D118">
        <v>48.122199999999999</v>
      </c>
    </row>
    <row r="119" spans="1:4">
      <c r="A119" t="s">
        <v>369</v>
      </c>
      <c r="B119">
        <v>4717.6499999999996</v>
      </c>
      <c r="C119">
        <v>1427.7014999999999</v>
      </c>
      <c r="D119">
        <v>30.262899999999998</v>
      </c>
    </row>
    <row r="120" spans="1:4">
      <c r="A120" t="s">
        <v>304</v>
      </c>
      <c r="B120">
        <v>4704.97</v>
      </c>
      <c r="C120">
        <v>1326.0360000000001</v>
      </c>
      <c r="D120">
        <v>28.183700000000002</v>
      </c>
    </row>
    <row r="121" spans="1:4">
      <c r="A121" t="s">
        <v>111</v>
      </c>
      <c r="B121">
        <v>4628.74</v>
      </c>
      <c r="C121">
        <v>1664.6959999999999</v>
      </c>
      <c r="D121">
        <v>35.964300000000001</v>
      </c>
    </row>
    <row r="122" spans="1:4">
      <c r="A122" t="s">
        <v>361</v>
      </c>
      <c r="B122">
        <v>4615.5</v>
      </c>
      <c r="C122">
        <v>1609.4772</v>
      </c>
      <c r="D122">
        <v>34.871099999999998</v>
      </c>
    </row>
    <row r="123" spans="1:4">
      <c r="A123" t="s">
        <v>219</v>
      </c>
      <c r="B123">
        <v>4535.92</v>
      </c>
      <c r="C123">
        <v>2046.22</v>
      </c>
      <c r="D123">
        <v>45.111400000000003</v>
      </c>
    </row>
    <row r="124" spans="1:4">
      <c r="A124" t="s">
        <v>642</v>
      </c>
      <c r="B124">
        <v>4505.5</v>
      </c>
      <c r="C124">
        <v>1306</v>
      </c>
      <c r="D124">
        <v>28.986699999999999</v>
      </c>
    </row>
    <row r="125" spans="1:4">
      <c r="A125" t="s">
        <v>315</v>
      </c>
      <c r="B125">
        <v>4465.18</v>
      </c>
      <c r="C125">
        <v>2584.1799999999998</v>
      </c>
      <c r="D125">
        <v>57.874000000000002</v>
      </c>
    </row>
    <row r="126" spans="1:4">
      <c r="A126" t="s">
        <v>179</v>
      </c>
      <c r="B126">
        <v>4435.2</v>
      </c>
      <c r="C126">
        <v>3068.8</v>
      </c>
      <c r="D126">
        <v>69.191900000000004</v>
      </c>
    </row>
    <row r="127" spans="1:4">
      <c r="A127" t="s">
        <v>106</v>
      </c>
      <c r="B127">
        <v>4364.01</v>
      </c>
      <c r="C127">
        <v>2241.2600000000002</v>
      </c>
      <c r="D127">
        <v>51.357799999999997</v>
      </c>
    </row>
    <row r="128" spans="1:4">
      <c r="A128" t="s">
        <v>798</v>
      </c>
      <c r="B128">
        <v>4363.49</v>
      </c>
      <c r="C128">
        <v>1865.5273999999999</v>
      </c>
      <c r="D128">
        <v>42.753100000000003</v>
      </c>
    </row>
    <row r="129" spans="1:4">
      <c r="A129" t="s">
        <v>371</v>
      </c>
      <c r="B129">
        <v>4300</v>
      </c>
      <c r="C129">
        <v>2325</v>
      </c>
      <c r="D129">
        <v>54.069699999999997</v>
      </c>
    </row>
    <row r="130" spans="1:4">
      <c r="A130" t="s">
        <v>355</v>
      </c>
      <c r="B130">
        <v>4243.5</v>
      </c>
      <c r="C130">
        <v>1706.52</v>
      </c>
      <c r="D130">
        <v>40.2149</v>
      </c>
    </row>
    <row r="131" spans="1:4">
      <c r="A131" t="s">
        <v>298</v>
      </c>
      <c r="B131">
        <v>4120.08</v>
      </c>
      <c r="C131">
        <v>794.59</v>
      </c>
      <c r="D131">
        <v>19.285699999999999</v>
      </c>
    </row>
    <row r="132" spans="1:4">
      <c r="A132" t="s">
        <v>163</v>
      </c>
      <c r="B132">
        <v>4070.4</v>
      </c>
      <c r="C132">
        <v>1733.86</v>
      </c>
      <c r="D132">
        <v>42.596699999999998</v>
      </c>
    </row>
    <row r="133" spans="1:4">
      <c r="A133" t="s">
        <v>303</v>
      </c>
      <c r="B133">
        <v>3960</v>
      </c>
      <c r="C133">
        <v>1945</v>
      </c>
      <c r="D133">
        <v>49.116100000000003</v>
      </c>
    </row>
    <row r="134" spans="1:4">
      <c r="A134" t="s">
        <v>568</v>
      </c>
      <c r="B134">
        <v>3957.51</v>
      </c>
      <c r="C134">
        <v>1513.6420000000001</v>
      </c>
      <c r="D134">
        <v>38.247300000000003</v>
      </c>
    </row>
    <row r="135" spans="1:4">
      <c r="A135" t="s">
        <v>452</v>
      </c>
      <c r="B135">
        <v>3936.07</v>
      </c>
      <c r="C135">
        <v>1433.91</v>
      </c>
      <c r="D135">
        <v>36.429900000000004</v>
      </c>
    </row>
    <row r="136" spans="1:4">
      <c r="A136" t="s">
        <v>587</v>
      </c>
      <c r="B136">
        <v>3917.65</v>
      </c>
      <c r="C136">
        <v>716.73</v>
      </c>
      <c r="D136">
        <v>18.294799999999999</v>
      </c>
    </row>
    <row r="137" spans="1:4">
      <c r="A137" t="s">
        <v>667</v>
      </c>
      <c r="B137">
        <v>3878.4</v>
      </c>
      <c r="C137">
        <v>1571.52</v>
      </c>
      <c r="D137">
        <v>40.519799999999996</v>
      </c>
    </row>
    <row r="138" spans="1:4">
      <c r="A138" t="s">
        <v>514</v>
      </c>
      <c r="B138">
        <v>3814.4</v>
      </c>
      <c r="C138">
        <v>2404.2939999999999</v>
      </c>
      <c r="D138">
        <v>63.031999999999996</v>
      </c>
    </row>
    <row r="139" spans="1:4">
      <c r="A139" t="s">
        <v>633</v>
      </c>
      <c r="B139">
        <v>3801.84</v>
      </c>
      <c r="C139">
        <v>1486.56</v>
      </c>
      <c r="D139">
        <v>39.100999999999999</v>
      </c>
    </row>
    <row r="140" spans="1:4">
      <c r="A140" t="s">
        <v>739</v>
      </c>
      <c r="B140">
        <v>3784.4</v>
      </c>
      <c r="C140">
        <v>2156.4</v>
      </c>
      <c r="D140">
        <v>56.981200000000001</v>
      </c>
    </row>
    <row r="141" spans="1:4">
      <c r="A141" t="s">
        <v>279</v>
      </c>
      <c r="B141">
        <v>3629.7</v>
      </c>
      <c r="C141">
        <v>1181.95</v>
      </c>
      <c r="D141">
        <v>32.563200000000002</v>
      </c>
    </row>
    <row r="142" spans="1:4">
      <c r="A142" t="s">
        <v>592</v>
      </c>
      <c r="B142">
        <v>3545.45</v>
      </c>
      <c r="C142">
        <v>1415.1679999999999</v>
      </c>
      <c r="D142">
        <v>39.914999999999999</v>
      </c>
    </row>
    <row r="143" spans="1:4">
      <c r="A143" t="s">
        <v>429</v>
      </c>
      <c r="B143">
        <v>3515.58</v>
      </c>
      <c r="C143">
        <v>1456.57</v>
      </c>
      <c r="D143">
        <v>41.431800000000003</v>
      </c>
    </row>
    <row r="144" spans="1:4">
      <c r="A144" t="s">
        <v>535</v>
      </c>
      <c r="B144">
        <v>3484.8</v>
      </c>
      <c r="C144">
        <v>799.74400000000003</v>
      </c>
      <c r="D144">
        <v>22.949400000000001</v>
      </c>
    </row>
    <row r="145" spans="1:4">
      <c r="A145" t="s">
        <v>687</v>
      </c>
      <c r="B145">
        <v>3467.04</v>
      </c>
      <c r="C145">
        <v>1309.44</v>
      </c>
      <c r="D145">
        <v>37.7682</v>
      </c>
    </row>
    <row r="146" spans="1:4">
      <c r="A146" t="s">
        <v>292</v>
      </c>
      <c r="B146">
        <v>3438.2</v>
      </c>
      <c r="C146">
        <v>1552.97</v>
      </c>
      <c r="D146">
        <v>45.168100000000003</v>
      </c>
    </row>
    <row r="147" spans="1:4">
      <c r="A147" t="s">
        <v>700</v>
      </c>
      <c r="B147">
        <v>3426</v>
      </c>
      <c r="C147">
        <v>810.36</v>
      </c>
      <c r="D147">
        <v>23.653199999999998</v>
      </c>
    </row>
    <row r="148" spans="1:4">
      <c r="A148" t="s">
        <v>603</v>
      </c>
      <c r="B148">
        <v>3414</v>
      </c>
      <c r="C148">
        <v>978.94</v>
      </c>
      <c r="D148">
        <v>28.674199999999999</v>
      </c>
    </row>
    <row r="149" spans="1:4">
      <c r="A149" t="s">
        <v>337</v>
      </c>
      <c r="B149">
        <v>3370.02</v>
      </c>
      <c r="C149">
        <v>1003.5705</v>
      </c>
      <c r="D149">
        <v>29.779299999999999</v>
      </c>
    </row>
    <row r="150" spans="1:4">
      <c r="A150" t="s">
        <v>402</v>
      </c>
      <c r="B150">
        <v>3349.7</v>
      </c>
      <c r="C150">
        <v>522.5</v>
      </c>
      <c r="D150">
        <v>15.5984</v>
      </c>
    </row>
    <row r="151" spans="1:4">
      <c r="A151" t="s">
        <v>335</v>
      </c>
      <c r="B151">
        <v>3321</v>
      </c>
      <c r="C151">
        <v>955.6</v>
      </c>
      <c r="D151">
        <v>28.7744</v>
      </c>
    </row>
    <row r="152" spans="1:4">
      <c r="A152" t="s">
        <v>86</v>
      </c>
      <c r="B152">
        <v>3240</v>
      </c>
      <c r="C152">
        <v>816.39</v>
      </c>
      <c r="D152">
        <v>25.197199999999999</v>
      </c>
    </row>
    <row r="153" spans="1:4">
      <c r="A153" t="s">
        <v>365</v>
      </c>
      <c r="B153">
        <v>3213.4</v>
      </c>
      <c r="C153">
        <v>1637.15</v>
      </c>
      <c r="D153">
        <v>50.947499999999998</v>
      </c>
    </row>
    <row r="154" spans="1:4">
      <c r="A154" t="s">
        <v>121</v>
      </c>
      <c r="B154">
        <v>3174.66</v>
      </c>
      <c r="C154">
        <v>1195.74</v>
      </c>
      <c r="D154">
        <v>37.665100000000002</v>
      </c>
    </row>
    <row r="155" spans="1:4">
      <c r="A155" t="s">
        <v>180</v>
      </c>
      <c r="B155">
        <v>3170.71</v>
      </c>
      <c r="C155">
        <v>1521.029</v>
      </c>
      <c r="D155">
        <v>47.971200000000003</v>
      </c>
    </row>
    <row r="156" spans="1:4">
      <c r="A156" t="s">
        <v>507</v>
      </c>
      <c r="B156">
        <v>3169.13</v>
      </c>
      <c r="C156">
        <v>1748.62</v>
      </c>
      <c r="D156">
        <v>55.176600000000001</v>
      </c>
    </row>
    <row r="157" spans="1:4">
      <c r="A157" t="s">
        <v>635</v>
      </c>
      <c r="B157">
        <v>3061.88</v>
      </c>
      <c r="C157">
        <v>1346.69</v>
      </c>
      <c r="D157">
        <v>43.982399999999998</v>
      </c>
    </row>
    <row r="158" spans="1:4">
      <c r="A158" t="s">
        <v>300</v>
      </c>
      <c r="B158">
        <v>3024.64</v>
      </c>
      <c r="C158">
        <v>1224.72</v>
      </c>
      <c r="D158">
        <v>40.491399999999999</v>
      </c>
    </row>
    <row r="159" spans="1:4">
      <c r="A159" t="s">
        <v>296</v>
      </c>
      <c r="B159">
        <v>2920.08</v>
      </c>
      <c r="C159">
        <v>523</v>
      </c>
      <c r="D159">
        <v>17.910399999999999</v>
      </c>
    </row>
    <row r="160" spans="1:4">
      <c r="A160" t="s">
        <v>516</v>
      </c>
      <c r="B160">
        <v>2910.72</v>
      </c>
      <c r="C160">
        <v>794.16</v>
      </c>
      <c r="D160">
        <v>27.283899999999999</v>
      </c>
    </row>
    <row r="161" spans="1:4">
      <c r="A161" t="s">
        <v>588</v>
      </c>
      <c r="B161">
        <v>2901.02</v>
      </c>
      <c r="C161">
        <v>24.03</v>
      </c>
      <c r="D161">
        <v>0.82830000000000004</v>
      </c>
    </row>
    <row r="162" spans="1:4">
      <c r="A162" t="s">
        <v>293</v>
      </c>
      <c r="B162">
        <v>2885</v>
      </c>
      <c r="C162">
        <v>2392.91</v>
      </c>
      <c r="D162">
        <v>82.943100000000001</v>
      </c>
    </row>
    <row r="163" spans="1:4">
      <c r="A163" t="s">
        <v>323</v>
      </c>
      <c r="B163">
        <v>2849.2</v>
      </c>
      <c r="C163">
        <v>505.6</v>
      </c>
      <c r="D163">
        <v>17.7453</v>
      </c>
    </row>
    <row r="164" spans="1:4">
      <c r="A164" t="s">
        <v>511</v>
      </c>
      <c r="B164">
        <v>2765</v>
      </c>
      <c r="C164">
        <v>1480.29</v>
      </c>
      <c r="D164">
        <v>53.536700000000003</v>
      </c>
    </row>
    <row r="165" spans="1:4">
      <c r="A165" t="s">
        <v>416</v>
      </c>
      <c r="B165">
        <v>2764.48</v>
      </c>
      <c r="C165">
        <v>1481.24</v>
      </c>
      <c r="D165">
        <v>53.581099999999999</v>
      </c>
    </row>
    <row r="166" spans="1:4">
      <c r="A166" t="s">
        <v>368</v>
      </c>
      <c r="B166">
        <v>2753.25</v>
      </c>
      <c r="C166">
        <v>801.07690000000002</v>
      </c>
      <c r="D166">
        <v>29.095600000000001</v>
      </c>
    </row>
    <row r="167" spans="1:4">
      <c r="A167" t="s">
        <v>276</v>
      </c>
      <c r="B167">
        <v>2696.78</v>
      </c>
      <c r="C167">
        <v>1304.8</v>
      </c>
      <c r="D167">
        <v>48.383600000000001</v>
      </c>
    </row>
    <row r="168" spans="1:4">
      <c r="A168" t="s">
        <v>295</v>
      </c>
      <c r="B168">
        <v>2691.2</v>
      </c>
      <c r="C168">
        <v>1345.15</v>
      </c>
      <c r="D168">
        <v>49.983199999999997</v>
      </c>
    </row>
    <row r="169" spans="1:4">
      <c r="A169" t="s">
        <v>265</v>
      </c>
      <c r="B169">
        <v>2690.34</v>
      </c>
      <c r="C169">
        <v>1288.8969999999999</v>
      </c>
      <c r="D169">
        <v>47.908299999999997</v>
      </c>
    </row>
    <row r="170" spans="1:4">
      <c r="A170" t="s">
        <v>708</v>
      </c>
      <c r="B170">
        <v>2660</v>
      </c>
      <c r="C170">
        <v>1083.0999999999999</v>
      </c>
      <c r="D170">
        <v>40.718000000000004</v>
      </c>
    </row>
    <row r="171" spans="1:4">
      <c r="A171" t="s">
        <v>690</v>
      </c>
      <c r="B171">
        <v>2616.3000000000002</v>
      </c>
      <c r="C171">
        <v>1008.9</v>
      </c>
      <c r="D171">
        <v>38.561999999999998</v>
      </c>
    </row>
    <row r="172" spans="1:4">
      <c r="A172" t="s">
        <v>531</v>
      </c>
      <c r="B172">
        <v>2600</v>
      </c>
      <c r="C172">
        <v>685.46</v>
      </c>
      <c r="D172">
        <v>26.363800000000001</v>
      </c>
    </row>
    <row r="173" spans="1:4">
      <c r="A173" t="s">
        <v>747</v>
      </c>
      <c r="B173">
        <v>2560</v>
      </c>
      <c r="C173">
        <v>1633.75</v>
      </c>
      <c r="D173">
        <v>63.818300000000001</v>
      </c>
    </row>
    <row r="174" spans="1:4">
      <c r="A174" t="s">
        <v>253</v>
      </c>
      <c r="B174">
        <v>2556.8000000000002</v>
      </c>
      <c r="C174">
        <v>1237.2</v>
      </c>
      <c r="D174">
        <v>48.388599999999997</v>
      </c>
    </row>
    <row r="175" spans="1:4">
      <c r="A175" t="s">
        <v>88</v>
      </c>
      <c r="B175">
        <v>2511.15</v>
      </c>
      <c r="C175">
        <v>1462.11</v>
      </c>
      <c r="D175">
        <v>58.224699999999999</v>
      </c>
    </row>
    <row r="176" spans="1:4">
      <c r="A176" t="s">
        <v>641</v>
      </c>
      <c r="B176">
        <v>2506</v>
      </c>
      <c r="C176">
        <v>686.24</v>
      </c>
      <c r="D176">
        <v>27.383800000000001</v>
      </c>
    </row>
    <row r="177" spans="1:4">
      <c r="A177" t="s">
        <v>693</v>
      </c>
      <c r="B177">
        <v>2501.6</v>
      </c>
      <c r="C177">
        <v>1202.5999999999999</v>
      </c>
      <c r="D177">
        <v>48.0732</v>
      </c>
    </row>
    <row r="178" spans="1:4">
      <c r="A178" t="s">
        <v>669</v>
      </c>
      <c r="B178">
        <v>2460.14</v>
      </c>
      <c r="C178">
        <v>1060.29</v>
      </c>
      <c r="D178">
        <v>43.098700000000001</v>
      </c>
    </row>
    <row r="179" spans="1:4">
      <c r="A179" t="s">
        <v>272</v>
      </c>
      <c r="B179">
        <v>2452.38</v>
      </c>
      <c r="C179">
        <v>1472.38</v>
      </c>
      <c r="D179">
        <v>60.038800000000002</v>
      </c>
    </row>
    <row r="180" spans="1:4">
      <c r="A180" t="s">
        <v>415</v>
      </c>
      <c r="B180">
        <v>2398.67</v>
      </c>
      <c r="C180">
        <v>1600.115</v>
      </c>
      <c r="D180">
        <v>66.708399999999997</v>
      </c>
    </row>
    <row r="181" spans="1:4">
      <c r="A181" t="s">
        <v>153</v>
      </c>
      <c r="B181">
        <v>2367.6</v>
      </c>
      <c r="C181">
        <v>1521.7639999999999</v>
      </c>
      <c r="D181">
        <v>64.274500000000003</v>
      </c>
    </row>
    <row r="182" spans="1:4">
      <c r="A182" t="s">
        <v>537</v>
      </c>
      <c r="B182">
        <v>2346.8000000000002</v>
      </c>
      <c r="C182">
        <v>1072.1199999999999</v>
      </c>
      <c r="D182">
        <v>45.6843</v>
      </c>
    </row>
    <row r="183" spans="1:4">
      <c r="A183" t="s">
        <v>447</v>
      </c>
      <c r="B183">
        <v>2346.7199999999998</v>
      </c>
      <c r="C183">
        <v>-13.15</v>
      </c>
      <c r="D183">
        <v>-0.56030000000000002</v>
      </c>
    </row>
    <row r="184" spans="1:4">
      <c r="A184" t="s">
        <v>291</v>
      </c>
      <c r="B184">
        <v>2305.08</v>
      </c>
      <c r="C184">
        <v>1224.1579999999999</v>
      </c>
      <c r="D184">
        <v>53.106900000000003</v>
      </c>
    </row>
    <row r="185" spans="1:4">
      <c r="A185" t="s">
        <v>574</v>
      </c>
      <c r="B185">
        <v>2304</v>
      </c>
      <c r="C185">
        <v>1166</v>
      </c>
      <c r="D185">
        <v>50.607599999999998</v>
      </c>
    </row>
    <row r="186" spans="1:4">
      <c r="A186" t="s">
        <v>245</v>
      </c>
      <c r="B186">
        <v>2232.36</v>
      </c>
      <c r="C186">
        <v>743.17600000000004</v>
      </c>
      <c r="D186">
        <v>33.290999999999997</v>
      </c>
    </row>
    <row r="187" spans="1:4">
      <c r="A187" t="s">
        <v>156</v>
      </c>
      <c r="B187">
        <v>2170.91</v>
      </c>
      <c r="C187">
        <v>1382.82</v>
      </c>
      <c r="D187">
        <v>63.697699999999998</v>
      </c>
    </row>
    <row r="188" spans="1:4">
      <c r="A188" t="s">
        <v>512</v>
      </c>
      <c r="B188">
        <v>2128.15</v>
      </c>
      <c r="C188">
        <v>1158.8399999999999</v>
      </c>
      <c r="D188">
        <v>54.4529</v>
      </c>
    </row>
    <row r="189" spans="1:4">
      <c r="A189" t="s">
        <v>284</v>
      </c>
      <c r="B189">
        <v>2111.54</v>
      </c>
      <c r="C189">
        <v>680.34</v>
      </c>
      <c r="D189">
        <v>32.22</v>
      </c>
    </row>
    <row r="190" spans="1:4">
      <c r="A190" t="s">
        <v>356</v>
      </c>
      <c r="B190">
        <v>2066.1</v>
      </c>
      <c r="C190">
        <v>1087.3030000000001</v>
      </c>
      <c r="D190">
        <v>52.625799999999998</v>
      </c>
    </row>
    <row r="191" spans="1:4">
      <c r="A191" t="s">
        <v>277</v>
      </c>
      <c r="B191">
        <v>2039.67</v>
      </c>
      <c r="C191">
        <v>865.88</v>
      </c>
      <c r="D191">
        <v>42.451900000000002</v>
      </c>
    </row>
    <row r="192" spans="1:4">
      <c r="A192" t="s">
        <v>307</v>
      </c>
      <c r="B192">
        <v>2022.18</v>
      </c>
      <c r="C192">
        <v>848.44500000000005</v>
      </c>
      <c r="D192">
        <v>41.956899999999997</v>
      </c>
    </row>
    <row r="193" spans="1:4">
      <c r="A193" t="s">
        <v>343</v>
      </c>
      <c r="B193">
        <v>1961.4</v>
      </c>
      <c r="C193">
        <v>1025.5999999999999</v>
      </c>
      <c r="D193">
        <v>52.289099999999998</v>
      </c>
    </row>
    <row r="194" spans="1:4">
      <c r="A194" t="s">
        <v>567</v>
      </c>
      <c r="B194">
        <v>1954.28</v>
      </c>
      <c r="C194">
        <v>1031.03</v>
      </c>
      <c r="D194">
        <v>52.7575</v>
      </c>
    </row>
    <row r="195" spans="1:4">
      <c r="A195" t="s">
        <v>519</v>
      </c>
      <c r="B195">
        <v>1932.99</v>
      </c>
      <c r="C195">
        <v>334.42599999999999</v>
      </c>
      <c r="D195">
        <v>17.300899999999999</v>
      </c>
    </row>
    <row r="196" spans="1:4">
      <c r="A196" t="s">
        <v>255</v>
      </c>
      <c r="B196">
        <v>1918.67</v>
      </c>
      <c r="C196">
        <v>880.52</v>
      </c>
      <c r="D196">
        <v>45.892200000000003</v>
      </c>
    </row>
    <row r="197" spans="1:4">
      <c r="A197" t="s">
        <v>182</v>
      </c>
      <c r="B197">
        <v>1895.55</v>
      </c>
      <c r="C197">
        <v>989.14</v>
      </c>
      <c r="D197">
        <v>52.182200000000002</v>
      </c>
    </row>
    <row r="198" spans="1:4">
      <c r="A198" t="s">
        <v>310</v>
      </c>
      <c r="B198">
        <v>1879.4</v>
      </c>
      <c r="C198">
        <v>855.11</v>
      </c>
      <c r="D198">
        <v>45.499000000000002</v>
      </c>
    </row>
    <row r="199" spans="1:4">
      <c r="A199" t="s">
        <v>141</v>
      </c>
      <c r="B199">
        <v>1863.86</v>
      </c>
      <c r="C199">
        <v>750.70719999999994</v>
      </c>
      <c r="D199">
        <v>40.277000000000001</v>
      </c>
    </row>
    <row r="200" spans="1:4">
      <c r="A200" t="s">
        <v>451</v>
      </c>
      <c r="B200">
        <v>1853.47</v>
      </c>
      <c r="C200">
        <v>755.02</v>
      </c>
      <c r="D200">
        <v>40.735399999999998</v>
      </c>
    </row>
    <row r="201" spans="1:4">
      <c r="A201" t="s">
        <v>786</v>
      </c>
      <c r="B201">
        <v>1851.3</v>
      </c>
      <c r="C201">
        <v>676.45500000000004</v>
      </c>
      <c r="D201">
        <v>36.539400000000001</v>
      </c>
    </row>
    <row r="202" spans="1:4">
      <c r="A202" t="s">
        <v>274</v>
      </c>
      <c r="B202">
        <v>1848.08</v>
      </c>
      <c r="C202">
        <v>695.18499999999995</v>
      </c>
      <c r="D202">
        <v>37.616599999999998</v>
      </c>
    </row>
    <row r="203" spans="1:4">
      <c r="A203" t="s">
        <v>463</v>
      </c>
      <c r="B203">
        <v>1840.02</v>
      </c>
      <c r="C203">
        <v>920.00829999999996</v>
      </c>
      <c r="D203">
        <v>49.999899999999997</v>
      </c>
    </row>
    <row r="204" spans="1:4">
      <c r="A204" t="s">
        <v>241</v>
      </c>
      <c r="B204">
        <v>1827</v>
      </c>
      <c r="C204">
        <v>800.68</v>
      </c>
      <c r="D204">
        <v>43.824800000000003</v>
      </c>
    </row>
    <row r="205" spans="1:4">
      <c r="A205" t="s">
        <v>263</v>
      </c>
      <c r="B205">
        <v>1789.8</v>
      </c>
      <c r="C205">
        <v>442.5</v>
      </c>
      <c r="D205">
        <v>24.723400000000002</v>
      </c>
    </row>
    <row r="206" spans="1:4">
      <c r="A206" t="s">
        <v>233</v>
      </c>
      <c r="B206">
        <v>1766.2</v>
      </c>
      <c r="C206">
        <v>816.97</v>
      </c>
      <c r="D206">
        <v>46.255800000000001</v>
      </c>
    </row>
    <row r="207" spans="1:4">
      <c r="A207" t="s">
        <v>122</v>
      </c>
      <c r="B207">
        <v>1755.24</v>
      </c>
      <c r="C207">
        <v>1094.1199999999999</v>
      </c>
      <c r="D207">
        <v>62.334400000000002</v>
      </c>
    </row>
    <row r="208" spans="1:4">
      <c r="A208" t="s">
        <v>548</v>
      </c>
      <c r="B208">
        <v>1741.65</v>
      </c>
      <c r="C208">
        <v>790.81</v>
      </c>
      <c r="D208">
        <v>45.405700000000003</v>
      </c>
    </row>
    <row r="209" spans="1:4">
      <c r="A209" t="s">
        <v>134</v>
      </c>
      <c r="B209">
        <v>1728.24</v>
      </c>
      <c r="C209">
        <v>546</v>
      </c>
      <c r="D209">
        <v>31.5928</v>
      </c>
    </row>
    <row r="210" spans="1:4">
      <c r="A210" t="s">
        <v>161</v>
      </c>
      <c r="B210">
        <v>1707.52</v>
      </c>
      <c r="C210">
        <v>884.65</v>
      </c>
      <c r="D210">
        <v>51.808999999999997</v>
      </c>
    </row>
    <row r="211" spans="1:4">
      <c r="A211" t="s">
        <v>177</v>
      </c>
      <c r="B211">
        <v>1704.09</v>
      </c>
      <c r="C211">
        <v>435.87</v>
      </c>
      <c r="D211">
        <v>25.5778</v>
      </c>
    </row>
    <row r="212" spans="1:4">
      <c r="A212" t="s">
        <v>456</v>
      </c>
      <c r="B212">
        <v>1664</v>
      </c>
      <c r="C212">
        <v>628</v>
      </c>
      <c r="D212">
        <v>37.740299999999998</v>
      </c>
    </row>
    <row r="213" spans="1:4">
      <c r="A213" t="s">
        <v>102</v>
      </c>
      <c r="B213">
        <v>1618.94</v>
      </c>
      <c r="C213">
        <v>655.04</v>
      </c>
      <c r="D213">
        <v>40.460999999999999</v>
      </c>
    </row>
    <row r="214" spans="1:4">
      <c r="A214" t="s">
        <v>609</v>
      </c>
      <c r="B214">
        <v>1603.12</v>
      </c>
      <c r="C214">
        <v>653.04999999999995</v>
      </c>
      <c r="D214">
        <v>40.7361</v>
      </c>
    </row>
    <row r="215" spans="1:4">
      <c r="A215" t="s">
        <v>510</v>
      </c>
      <c r="B215">
        <v>1599.27</v>
      </c>
      <c r="C215">
        <v>845.79</v>
      </c>
      <c r="D215">
        <v>52.886000000000003</v>
      </c>
    </row>
    <row r="216" spans="1:4">
      <c r="A216" t="s">
        <v>421</v>
      </c>
      <c r="B216">
        <v>1583.83</v>
      </c>
      <c r="C216">
        <v>648.69000000000005</v>
      </c>
      <c r="D216">
        <v>40.957000000000001</v>
      </c>
    </row>
    <row r="217" spans="1:4">
      <c r="A217" t="s">
        <v>532</v>
      </c>
      <c r="B217">
        <v>1583.83</v>
      </c>
      <c r="C217">
        <v>651.76</v>
      </c>
      <c r="D217">
        <v>41.150799999999997</v>
      </c>
    </row>
    <row r="218" spans="1:4">
      <c r="A218" t="s">
        <v>197</v>
      </c>
      <c r="B218">
        <v>1580</v>
      </c>
      <c r="C218">
        <v>491.77</v>
      </c>
      <c r="D218">
        <v>31.124600000000001</v>
      </c>
    </row>
    <row r="219" spans="1:4">
      <c r="A219" t="s">
        <v>442</v>
      </c>
      <c r="B219">
        <v>1556.14</v>
      </c>
      <c r="C219">
        <v>779.25199999999995</v>
      </c>
      <c r="D219">
        <v>50.075899999999997</v>
      </c>
    </row>
    <row r="220" spans="1:4">
      <c r="A220" t="s">
        <v>71</v>
      </c>
      <c r="B220">
        <v>1527.5</v>
      </c>
      <c r="C220">
        <v>747.43499999999995</v>
      </c>
      <c r="D220">
        <v>48.931899999999999</v>
      </c>
    </row>
    <row r="221" spans="1:4">
      <c r="A221" t="s">
        <v>261</v>
      </c>
      <c r="B221">
        <v>1512.43</v>
      </c>
      <c r="C221">
        <v>354.58850000000001</v>
      </c>
      <c r="D221">
        <v>23.444900000000001</v>
      </c>
    </row>
    <row r="222" spans="1:4">
      <c r="A222" t="s">
        <v>784</v>
      </c>
      <c r="B222">
        <v>1498.74</v>
      </c>
      <c r="C222">
        <v>636.91999999999996</v>
      </c>
      <c r="D222">
        <v>42.497</v>
      </c>
    </row>
    <row r="223" spans="1:4">
      <c r="A223" t="s">
        <v>301</v>
      </c>
      <c r="B223">
        <v>1492.96</v>
      </c>
      <c r="C223">
        <v>544.88</v>
      </c>
      <c r="D223">
        <v>36.496600000000001</v>
      </c>
    </row>
    <row r="224" spans="1:4">
      <c r="A224" t="s">
        <v>198</v>
      </c>
      <c r="B224">
        <v>1474</v>
      </c>
      <c r="C224">
        <v>623</v>
      </c>
      <c r="D224">
        <v>42.265900000000002</v>
      </c>
    </row>
    <row r="225" spans="1:4">
      <c r="A225" t="s">
        <v>314</v>
      </c>
      <c r="B225">
        <v>1448.67</v>
      </c>
      <c r="C225">
        <v>553.01750000000004</v>
      </c>
      <c r="D225">
        <v>38.174100000000003</v>
      </c>
    </row>
    <row r="226" spans="1:4">
      <c r="A226" t="s">
        <v>396</v>
      </c>
      <c r="B226">
        <v>1446.1</v>
      </c>
      <c r="C226">
        <v>424.4</v>
      </c>
      <c r="D226">
        <v>29.347899999999999</v>
      </c>
    </row>
    <row r="227" spans="1:4">
      <c r="A227" t="s">
        <v>178</v>
      </c>
      <c r="B227">
        <v>1440</v>
      </c>
      <c r="C227">
        <v>288.54000000000002</v>
      </c>
      <c r="D227">
        <v>20.037500000000001</v>
      </c>
    </row>
    <row r="228" spans="1:4">
      <c r="A228" t="s">
        <v>527</v>
      </c>
      <c r="B228">
        <v>1426.98</v>
      </c>
      <c r="C228">
        <v>693.14</v>
      </c>
      <c r="D228">
        <v>48.573900000000002</v>
      </c>
    </row>
    <row r="229" spans="1:4">
      <c r="A229" t="s">
        <v>92</v>
      </c>
      <c r="B229">
        <v>1399.59</v>
      </c>
      <c r="C229">
        <v>702.2</v>
      </c>
      <c r="D229">
        <v>50.171799999999998</v>
      </c>
    </row>
    <row r="230" spans="1:4">
      <c r="A230" t="s">
        <v>170</v>
      </c>
      <c r="B230">
        <v>1395</v>
      </c>
      <c r="C230">
        <v>879.75</v>
      </c>
      <c r="D230">
        <v>63.064500000000002</v>
      </c>
    </row>
    <row r="231" spans="1:4">
      <c r="A231" t="s">
        <v>408</v>
      </c>
      <c r="B231">
        <v>1351.72</v>
      </c>
      <c r="C231">
        <v>912.24</v>
      </c>
      <c r="D231">
        <v>67.487300000000005</v>
      </c>
    </row>
    <row r="232" spans="1:4">
      <c r="A232" t="s">
        <v>305</v>
      </c>
      <c r="B232">
        <v>1343.54</v>
      </c>
      <c r="C232">
        <v>584.82600000000002</v>
      </c>
      <c r="D232">
        <v>43.528700000000001</v>
      </c>
    </row>
    <row r="233" spans="1:4">
      <c r="A233" t="s">
        <v>62</v>
      </c>
      <c r="B233">
        <v>1340</v>
      </c>
      <c r="C233">
        <v>506.36</v>
      </c>
      <c r="D233">
        <v>37.787999999999997</v>
      </c>
    </row>
    <row r="234" spans="1:4">
      <c r="A234" t="s">
        <v>176</v>
      </c>
      <c r="B234">
        <v>1331.2</v>
      </c>
      <c r="C234">
        <v>784.77599999999995</v>
      </c>
      <c r="D234">
        <v>58.952500000000001</v>
      </c>
    </row>
    <row r="235" spans="1:4">
      <c r="A235" t="s">
        <v>143</v>
      </c>
      <c r="B235">
        <v>1320.72</v>
      </c>
      <c r="C235">
        <v>599.32000000000005</v>
      </c>
      <c r="D235">
        <v>45.3782</v>
      </c>
    </row>
    <row r="236" spans="1:4">
      <c r="A236" t="s">
        <v>166</v>
      </c>
      <c r="B236">
        <v>1315.49</v>
      </c>
      <c r="C236">
        <v>496.25900000000001</v>
      </c>
      <c r="D236">
        <v>37.724200000000003</v>
      </c>
    </row>
    <row r="237" spans="1:4">
      <c r="A237" t="s">
        <v>67</v>
      </c>
      <c r="B237">
        <v>1304.06</v>
      </c>
      <c r="C237">
        <v>601.30600000000004</v>
      </c>
      <c r="D237">
        <v>46.110300000000002</v>
      </c>
    </row>
    <row r="238" spans="1:4">
      <c r="A238" t="s">
        <v>171</v>
      </c>
      <c r="B238">
        <v>1300</v>
      </c>
      <c r="C238">
        <v>1121.78</v>
      </c>
      <c r="D238">
        <v>86.290700000000001</v>
      </c>
    </row>
    <row r="239" spans="1:4">
      <c r="A239" t="s">
        <v>224</v>
      </c>
      <c r="B239">
        <v>1293.71</v>
      </c>
      <c r="C239">
        <v>39.06</v>
      </c>
      <c r="D239">
        <v>3.0192000000000001</v>
      </c>
    </row>
    <row r="240" spans="1:4">
      <c r="A240" t="s">
        <v>403</v>
      </c>
      <c r="B240">
        <v>1254</v>
      </c>
      <c r="C240">
        <v>275.39999999999998</v>
      </c>
      <c r="D240">
        <v>21.9617</v>
      </c>
    </row>
    <row r="241" spans="1:4">
      <c r="A241" t="s">
        <v>400</v>
      </c>
      <c r="B241">
        <v>1224.46</v>
      </c>
      <c r="C241">
        <v>596.36</v>
      </c>
      <c r="D241">
        <v>48.703899999999997</v>
      </c>
    </row>
    <row r="242" spans="1:4">
      <c r="A242" t="s">
        <v>664</v>
      </c>
      <c r="B242">
        <v>1204.5999999999999</v>
      </c>
      <c r="C242">
        <v>349.67399999999998</v>
      </c>
      <c r="D242">
        <v>29.028199999999998</v>
      </c>
    </row>
    <row r="243" spans="1:4">
      <c r="A243" t="s">
        <v>288</v>
      </c>
      <c r="B243">
        <v>1178.08</v>
      </c>
      <c r="C243">
        <v>382.96</v>
      </c>
      <c r="D243">
        <v>32.507100000000001</v>
      </c>
    </row>
    <row r="244" spans="1:4">
      <c r="A244" t="s">
        <v>372</v>
      </c>
      <c r="B244">
        <v>1135</v>
      </c>
      <c r="C244">
        <v>253.57400000000001</v>
      </c>
      <c r="D244">
        <v>22.3413</v>
      </c>
    </row>
    <row r="245" spans="1:4">
      <c r="A245" t="s">
        <v>420</v>
      </c>
      <c r="B245">
        <v>1131.94</v>
      </c>
      <c r="C245">
        <v>602.37</v>
      </c>
      <c r="D245">
        <v>53.215699999999998</v>
      </c>
    </row>
    <row r="246" spans="1:4">
      <c r="A246" t="s">
        <v>124</v>
      </c>
      <c r="B246">
        <v>1124.81</v>
      </c>
      <c r="C246">
        <v>709.12199999999996</v>
      </c>
      <c r="D246">
        <v>63.043700000000001</v>
      </c>
    </row>
    <row r="247" spans="1:4">
      <c r="A247" t="s">
        <v>663</v>
      </c>
      <c r="B247">
        <v>1121.5</v>
      </c>
      <c r="C247">
        <v>392.5</v>
      </c>
      <c r="D247">
        <v>34.997700000000002</v>
      </c>
    </row>
    <row r="248" spans="1:4">
      <c r="A248" t="s">
        <v>412</v>
      </c>
      <c r="B248">
        <v>1114.8</v>
      </c>
      <c r="C248">
        <v>567.6</v>
      </c>
      <c r="D248">
        <v>50.914900000000003</v>
      </c>
    </row>
    <row r="249" spans="1:4">
      <c r="A249" t="s">
        <v>508</v>
      </c>
      <c r="B249">
        <v>1113</v>
      </c>
      <c r="C249">
        <v>282.94</v>
      </c>
      <c r="D249">
        <v>25.421299999999999</v>
      </c>
    </row>
    <row r="250" spans="1:4">
      <c r="A250" t="s">
        <v>213</v>
      </c>
      <c r="B250">
        <v>1100</v>
      </c>
      <c r="C250">
        <v>576.29999999999995</v>
      </c>
      <c r="D250">
        <v>52.390900000000002</v>
      </c>
    </row>
    <row r="251" spans="1:4">
      <c r="A251" t="s">
        <v>610</v>
      </c>
      <c r="B251">
        <v>1100</v>
      </c>
      <c r="C251">
        <v>576.29999999999995</v>
      </c>
      <c r="D251">
        <v>52.390900000000002</v>
      </c>
    </row>
    <row r="252" spans="1:4">
      <c r="A252" t="s">
        <v>552</v>
      </c>
      <c r="B252">
        <v>1080</v>
      </c>
      <c r="C252">
        <v>625.5</v>
      </c>
      <c r="D252">
        <v>57.916600000000003</v>
      </c>
    </row>
    <row r="253" spans="1:4">
      <c r="A253" t="s">
        <v>186</v>
      </c>
      <c r="B253">
        <v>1058.3499999999999</v>
      </c>
      <c r="C253">
        <v>582</v>
      </c>
      <c r="D253">
        <v>54.991199999999999</v>
      </c>
    </row>
    <row r="254" spans="1:4">
      <c r="A254" t="s">
        <v>570</v>
      </c>
      <c r="B254">
        <v>1050</v>
      </c>
      <c r="C254">
        <v>237</v>
      </c>
      <c r="D254">
        <v>22.571400000000001</v>
      </c>
    </row>
    <row r="255" spans="1:4">
      <c r="A255" t="s">
        <v>100</v>
      </c>
      <c r="B255">
        <v>1043.31</v>
      </c>
      <c r="C255">
        <v>657.976</v>
      </c>
      <c r="D255">
        <v>63.066200000000002</v>
      </c>
    </row>
    <row r="256" spans="1:4">
      <c r="A256" t="s">
        <v>398</v>
      </c>
      <c r="B256">
        <v>1018.01</v>
      </c>
      <c r="C256">
        <v>419.54199999999997</v>
      </c>
      <c r="D256">
        <v>41.2119</v>
      </c>
    </row>
    <row r="257" spans="1:4">
      <c r="A257" t="s">
        <v>59</v>
      </c>
      <c r="B257">
        <v>1016.75</v>
      </c>
      <c r="C257">
        <v>475.887</v>
      </c>
      <c r="D257">
        <v>46.804699999999997</v>
      </c>
    </row>
    <row r="258" spans="1:4">
      <c r="A258" t="s">
        <v>611</v>
      </c>
      <c r="B258">
        <v>994.99</v>
      </c>
      <c r="C258">
        <v>608.38120000000004</v>
      </c>
      <c r="D258">
        <v>61.144399999999997</v>
      </c>
    </row>
    <row r="259" spans="1:4">
      <c r="A259" t="s">
        <v>246</v>
      </c>
      <c r="B259">
        <v>976.62</v>
      </c>
      <c r="C259">
        <v>572.04</v>
      </c>
      <c r="D259">
        <v>58.573399999999999</v>
      </c>
    </row>
    <row r="260" spans="1:4">
      <c r="A260" t="s">
        <v>785</v>
      </c>
      <c r="B260">
        <v>975.39</v>
      </c>
      <c r="C260">
        <v>659.09100000000001</v>
      </c>
      <c r="D260">
        <v>67.572000000000003</v>
      </c>
    </row>
    <row r="261" spans="1:4">
      <c r="A261" t="s">
        <v>207</v>
      </c>
      <c r="B261">
        <v>972.39</v>
      </c>
      <c r="C261">
        <v>539.46600000000001</v>
      </c>
      <c r="D261">
        <v>55.478299999999997</v>
      </c>
    </row>
    <row r="262" spans="1:4">
      <c r="A262" t="s">
        <v>132</v>
      </c>
      <c r="B262">
        <v>969.67</v>
      </c>
      <c r="C262">
        <v>490.27</v>
      </c>
      <c r="D262">
        <v>50.560400000000001</v>
      </c>
    </row>
    <row r="263" spans="1:4">
      <c r="A263" t="s">
        <v>644</v>
      </c>
      <c r="B263">
        <v>950</v>
      </c>
      <c r="C263">
        <v>390.16</v>
      </c>
      <c r="D263">
        <v>41.069400000000002</v>
      </c>
    </row>
    <row r="264" spans="1:4">
      <c r="A264" t="s">
        <v>94</v>
      </c>
      <c r="B264">
        <v>939.9</v>
      </c>
      <c r="C264">
        <v>315.16899999999998</v>
      </c>
      <c r="D264">
        <v>33.5321</v>
      </c>
    </row>
    <row r="265" spans="1:4">
      <c r="A265" t="s">
        <v>287</v>
      </c>
      <c r="B265">
        <v>936.84</v>
      </c>
      <c r="C265">
        <v>174.607</v>
      </c>
      <c r="D265">
        <v>18.637799999999999</v>
      </c>
    </row>
    <row r="266" spans="1:4">
      <c r="A266" t="s">
        <v>795</v>
      </c>
      <c r="B266">
        <v>921.69</v>
      </c>
      <c r="C266">
        <v>16.57</v>
      </c>
      <c r="D266">
        <v>1.7977000000000001</v>
      </c>
    </row>
    <row r="267" spans="1:4">
      <c r="A267" t="s">
        <v>268</v>
      </c>
      <c r="B267">
        <v>910.6</v>
      </c>
      <c r="C267">
        <v>450.80500000000001</v>
      </c>
      <c r="D267">
        <v>49.506300000000003</v>
      </c>
    </row>
    <row r="268" spans="1:4">
      <c r="A268" t="s">
        <v>564</v>
      </c>
      <c r="B268">
        <v>900</v>
      </c>
      <c r="C268">
        <v>656.35</v>
      </c>
      <c r="D268">
        <v>72.927700000000002</v>
      </c>
    </row>
    <row r="269" spans="1:4">
      <c r="A269" t="s">
        <v>573</v>
      </c>
      <c r="B269">
        <v>900</v>
      </c>
      <c r="C269">
        <v>372</v>
      </c>
      <c r="D269">
        <v>41.333300000000001</v>
      </c>
    </row>
    <row r="270" spans="1:4">
      <c r="A270" t="s">
        <v>79</v>
      </c>
      <c r="B270">
        <v>889.48</v>
      </c>
      <c r="C270">
        <v>430.29</v>
      </c>
      <c r="D270">
        <v>48.375399999999999</v>
      </c>
    </row>
    <row r="271" spans="1:4">
      <c r="A271" t="s">
        <v>513</v>
      </c>
      <c r="B271">
        <v>885.38</v>
      </c>
      <c r="C271">
        <v>436.04</v>
      </c>
      <c r="D271">
        <v>49.248899999999999</v>
      </c>
    </row>
    <row r="272" spans="1:4">
      <c r="A272" t="s">
        <v>679</v>
      </c>
      <c r="B272">
        <v>860.49</v>
      </c>
      <c r="C272">
        <v>357.30799999999999</v>
      </c>
      <c r="D272">
        <v>41.523699999999998</v>
      </c>
    </row>
    <row r="273" spans="1:4">
      <c r="A273" t="s">
        <v>344</v>
      </c>
      <c r="B273">
        <v>851</v>
      </c>
      <c r="C273">
        <v>553.84</v>
      </c>
      <c r="D273">
        <v>65.081000000000003</v>
      </c>
    </row>
    <row r="274" spans="1:4">
      <c r="A274" t="s">
        <v>142</v>
      </c>
      <c r="B274">
        <v>850.87</v>
      </c>
      <c r="C274">
        <v>605.13940000000002</v>
      </c>
      <c r="D274">
        <v>71.12</v>
      </c>
    </row>
    <row r="275" spans="1:4">
      <c r="A275" t="s">
        <v>540</v>
      </c>
      <c r="B275">
        <v>850</v>
      </c>
      <c r="C275">
        <v>664.28</v>
      </c>
      <c r="D275">
        <v>78.150499999999994</v>
      </c>
    </row>
    <row r="276" spans="1:4">
      <c r="A276" t="s">
        <v>782</v>
      </c>
      <c r="B276">
        <v>840</v>
      </c>
      <c r="C276">
        <v>344.46</v>
      </c>
      <c r="D276">
        <v>41.007100000000001</v>
      </c>
    </row>
    <row r="277" spans="1:4">
      <c r="A277" t="s">
        <v>324</v>
      </c>
      <c r="B277">
        <v>835.38</v>
      </c>
      <c r="C277">
        <v>420.12</v>
      </c>
      <c r="D277">
        <v>50.290799999999997</v>
      </c>
    </row>
    <row r="278" spans="1:4">
      <c r="A278" t="s">
        <v>223</v>
      </c>
      <c r="B278">
        <v>803.2</v>
      </c>
      <c r="C278">
        <v>163.06</v>
      </c>
      <c r="D278">
        <v>20.301200000000001</v>
      </c>
    </row>
    <row r="279" spans="1:4">
      <c r="A279" t="s">
        <v>65</v>
      </c>
      <c r="B279">
        <v>791.25</v>
      </c>
      <c r="C279">
        <v>451.75</v>
      </c>
      <c r="D279">
        <v>57.093200000000003</v>
      </c>
    </row>
    <row r="280" spans="1:4">
      <c r="A280" t="s">
        <v>577</v>
      </c>
      <c r="B280">
        <v>763</v>
      </c>
      <c r="C280">
        <v>462.72</v>
      </c>
      <c r="D280">
        <v>60.644799999999996</v>
      </c>
    </row>
    <row r="281" spans="1:4">
      <c r="A281" t="s">
        <v>147</v>
      </c>
      <c r="B281">
        <v>756.39</v>
      </c>
      <c r="C281">
        <v>349.05399999999997</v>
      </c>
      <c r="D281">
        <v>46.147300000000001</v>
      </c>
    </row>
    <row r="282" spans="1:4">
      <c r="A282" t="s">
        <v>196</v>
      </c>
      <c r="B282">
        <v>751.29</v>
      </c>
      <c r="C282">
        <v>454.83</v>
      </c>
      <c r="D282">
        <v>60.5398</v>
      </c>
    </row>
    <row r="283" spans="1:4">
      <c r="A283" t="s">
        <v>338</v>
      </c>
      <c r="B283">
        <v>747.15</v>
      </c>
      <c r="C283">
        <v>220.63749999999999</v>
      </c>
      <c r="D283">
        <v>29.5305</v>
      </c>
    </row>
    <row r="284" spans="1:4">
      <c r="A284" t="s">
        <v>616</v>
      </c>
      <c r="B284">
        <v>744.75</v>
      </c>
      <c r="C284">
        <v>283.85000000000002</v>
      </c>
      <c r="D284">
        <v>38.113399999999999</v>
      </c>
    </row>
    <row r="285" spans="1:4">
      <c r="A285" t="s">
        <v>404</v>
      </c>
      <c r="B285">
        <v>734.54</v>
      </c>
      <c r="C285">
        <v>185.5129</v>
      </c>
      <c r="D285">
        <v>25.255600000000001</v>
      </c>
    </row>
    <row r="286" spans="1:4">
      <c r="A286" t="s">
        <v>103</v>
      </c>
      <c r="B286">
        <v>714.26</v>
      </c>
      <c r="C286">
        <v>449.64449999999999</v>
      </c>
      <c r="D286">
        <v>62.952399999999997</v>
      </c>
    </row>
    <row r="287" spans="1:4">
      <c r="A287" t="s">
        <v>620</v>
      </c>
      <c r="B287">
        <v>703.73</v>
      </c>
      <c r="C287">
        <v>346.95800000000003</v>
      </c>
      <c r="D287">
        <v>49.302700000000002</v>
      </c>
    </row>
    <row r="288" spans="1:4">
      <c r="A288" t="s">
        <v>437</v>
      </c>
      <c r="B288">
        <v>700.4</v>
      </c>
      <c r="C288">
        <v>313.33</v>
      </c>
      <c r="D288">
        <v>44.735799999999998</v>
      </c>
    </row>
    <row r="289" spans="1:4">
      <c r="A289" t="s">
        <v>258</v>
      </c>
      <c r="B289">
        <v>693.2</v>
      </c>
      <c r="C289">
        <v>264</v>
      </c>
      <c r="D289">
        <v>38.084200000000003</v>
      </c>
    </row>
    <row r="290" spans="1:4">
      <c r="A290" t="s">
        <v>199</v>
      </c>
      <c r="B290">
        <v>680.77</v>
      </c>
      <c r="C290">
        <v>314.76</v>
      </c>
      <c r="D290">
        <v>46.235799999999998</v>
      </c>
    </row>
    <row r="291" spans="1:4">
      <c r="A291" t="s">
        <v>596</v>
      </c>
      <c r="B291">
        <v>676.96</v>
      </c>
      <c r="C291">
        <v>212.93600000000001</v>
      </c>
      <c r="D291">
        <v>31.454699999999999</v>
      </c>
    </row>
    <row r="292" spans="1:4">
      <c r="A292" t="s">
        <v>740</v>
      </c>
      <c r="B292">
        <v>673.15</v>
      </c>
      <c r="C292">
        <v>425.95800000000003</v>
      </c>
      <c r="D292">
        <v>63.278300000000002</v>
      </c>
    </row>
    <row r="293" spans="1:4">
      <c r="A293" t="s">
        <v>797</v>
      </c>
      <c r="B293">
        <v>666.6</v>
      </c>
      <c r="C293">
        <v>431.23020000000002</v>
      </c>
      <c r="D293">
        <v>64.690899999999999</v>
      </c>
    </row>
    <row r="294" spans="1:4">
      <c r="A294" t="s">
        <v>41</v>
      </c>
      <c r="B294">
        <v>650</v>
      </c>
      <c r="C294">
        <v>541.94000000000005</v>
      </c>
      <c r="D294">
        <v>83.375299999999996</v>
      </c>
    </row>
    <row r="295" spans="1:4">
      <c r="A295" t="s">
        <v>689</v>
      </c>
      <c r="B295">
        <v>640</v>
      </c>
      <c r="C295">
        <v>626.66800000000001</v>
      </c>
      <c r="D295">
        <v>97.916799999999995</v>
      </c>
    </row>
    <row r="296" spans="1:4">
      <c r="A296" t="s">
        <v>201</v>
      </c>
      <c r="B296">
        <v>635.34</v>
      </c>
      <c r="C296">
        <v>400.25099999999998</v>
      </c>
      <c r="D296">
        <v>62.997900000000001</v>
      </c>
    </row>
    <row r="297" spans="1:4">
      <c r="A297" t="s">
        <v>604</v>
      </c>
      <c r="B297">
        <v>628.62</v>
      </c>
      <c r="C297">
        <v>225.76</v>
      </c>
      <c r="D297">
        <v>35.913499999999999</v>
      </c>
    </row>
    <row r="298" spans="1:4">
      <c r="A298" t="s">
        <v>107</v>
      </c>
      <c r="B298">
        <v>600</v>
      </c>
      <c r="C298">
        <v>472.4</v>
      </c>
      <c r="D298">
        <v>78.7333</v>
      </c>
    </row>
    <row r="299" spans="1:4">
      <c r="A299" t="s">
        <v>252</v>
      </c>
      <c r="B299">
        <v>594.21</v>
      </c>
      <c r="C299">
        <v>249.69</v>
      </c>
      <c r="D299">
        <v>42.020400000000002</v>
      </c>
    </row>
    <row r="300" spans="1:4">
      <c r="A300" t="s">
        <v>684</v>
      </c>
      <c r="B300">
        <v>570.99</v>
      </c>
      <c r="C300">
        <v>185.76</v>
      </c>
      <c r="D300">
        <v>32.532899999999998</v>
      </c>
    </row>
    <row r="301" spans="1:4">
      <c r="A301" t="s">
        <v>12</v>
      </c>
      <c r="B301">
        <v>569.4</v>
      </c>
      <c r="C301">
        <v>356.404</v>
      </c>
      <c r="D301">
        <v>62.5929</v>
      </c>
    </row>
    <row r="302" spans="1:4">
      <c r="A302" t="s">
        <v>595</v>
      </c>
      <c r="B302">
        <v>547.33000000000004</v>
      </c>
      <c r="C302">
        <v>61.158000000000001</v>
      </c>
      <c r="D302">
        <v>11.1738</v>
      </c>
    </row>
    <row r="303" spans="1:4">
      <c r="A303" t="s">
        <v>136</v>
      </c>
      <c r="B303">
        <v>540.59</v>
      </c>
      <c r="C303">
        <v>286.66000000000003</v>
      </c>
      <c r="D303">
        <v>53.027200000000001</v>
      </c>
    </row>
    <row r="304" spans="1:4">
      <c r="A304" t="s">
        <v>645</v>
      </c>
      <c r="B304">
        <v>540</v>
      </c>
      <c r="C304">
        <v>130.35</v>
      </c>
      <c r="D304">
        <v>24.1388</v>
      </c>
    </row>
    <row r="305" spans="1:4">
      <c r="A305" t="s">
        <v>84</v>
      </c>
      <c r="B305">
        <v>518.78</v>
      </c>
      <c r="C305">
        <v>134.63399999999999</v>
      </c>
      <c r="D305">
        <v>25.952000000000002</v>
      </c>
    </row>
    <row r="306" spans="1:4">
      <c r="A306" t="s">
        <v>120</v>
      </c>
      <c r="B306">
        <v>515.33000000000004</v>
      </c>
      <c r="C306">
        <v>220.69</v>
      </c>
      <c r="D306">
        <v>42.8249</v>
      </c>
    </row>
    <row r="307" spans="1:4">
      <c r="A307" t="s">
        <v>675</v>
      </c>
      <c r="B307">
        <v>497.12</v>
      </c>
      <c r="C307">
        <v>219.68</v>
      </c>
      <c r="D307">
        <v>44.1905</v>
      </c>
    </row>
    <row r="308" spans="1:4">
      <c r="A308" t="s">
        <v>248</v>
      </c>
      <c r="B308">
        <v>494.15</v>
      </c>
      <c r="C308">
        <v>137.9</v>
      </c>
      <c r="D308">
        <v>27.906500000000001</v>
      </c>
    </row>
    <row r="309" spans="1:4">
      <c r="A309" t="s">
        <v>187</v>
      </c>
      <c r="B309">
        <v>492.65</v>
      </c>
      <c r="C309">
        <v>233.17</v>
      </c>
      <c r="D309">
        <v>47.329700000000003</v>
      </c>
    </row>
    <row r="310" spans="1:4">
      <c r="A310" t="s">
        <v>135</v>
      </c>
      <c r="B310">
        <v>487.34</v>
      </c>
      <c r="C310">
        <v>253.78</v>
      </c>
      <c r="D310">
        <v>52.0745</v>
      </c>
    </row>
    <row r="311" spans="1:4">
      <c r="A311" t="s">
        <v>91</v>
      </c>
      <c r="B311">
        <v>480</v>
      </c>
      <c r="C311">
        <v>367.75</v>
      </c>
      <c r="D311">
        <v>76.614500000000007</v>
      </c>
    </row>
    <row r="312" spans="1:4">
      <c r="A312" t="s">
        <v>736</v>
      </c>
      <c r="B312">
        <v>477.97</v>
      </c>
      <c r="C312">
        <v>238.05</v>
      </c>
      <c r="D312">
        <v>49.804299999999998</v>
      </c>
    </row>
    <row r="313" spans="1:4">
      <c r="A313" t="s">
        <v>16</v>
      </c>
      <c r="B313">
        <v>474.76</v>
      </c>
      <c r="C313">
        <v>160.91999999999999</v>
      </c>
      <c r="D313">
        <v>33.895000000000003</v>
      </c>
    </row>
    <row r="314" spans="1:4">
      <c r="A314" t="s">
        <v>341</v>
      </c>
      <c r="B314">
        <v>473.76</v>
      </c>
      <c r="C314">
        <v>157.5</v>
      </c>
      <c r="D314">
        <v>33.244599999999998</v>
      </c>
    </row>
    <row r="315" spans="1:4">
      <c r="A315" t="s">
        <v>27</v>
      </c>
      <c r="B315">
        <v>457.5</v>
      </c>
      <c r="C315">
        <v>332.55</v>
      </c>
      <c r="D315">
        <v>72.688500000000005</v>
      </c>
    </row>
    <row r="316" spans="1:4">
      <c r="A316" t="s">
        <v>538</v>
      </c>
      <c r="B316">
        <v>452</v>
      </c>
      <c r="C316">
        <v>302.10000000000002</v>
      </c>
      <c r="D316">
        <v>66.836200000000005</v>
      </c>
    </row>
    <row r="317" spans="1:4">
      <c r="A317" t="s">
        <v>647</v>
      </c>
      <c r="B317">
        <v>449.26</v>
      </c>
      <c r="C317">
        <v>175.64599999999999</v>
      </c>
      <c r="D317">
        <v>39.096699999999998</v>
      </c>
    </row>
    <row r="318" spans="1:4">
      <c r="A318" t="s">
        <v>590</v>
      </c>
      <c r="B318">
        <v>448.75</v>
      </c>
      <c r="C318">
        <v>216.19</v>
      </c>
      <c r="D318">
        <v>48.176000000000002</v>
      </c>
    </row>
    <row r="319" spans="1:4">
      <c r="A319" t="s">
        <v>266</v>
      </c>
      <c r="B319">
        <v>438.11</v>
      </c>
      <c r="C319">
        <v>148.63999999999999</v>
      </c>
      <c r="D319">
        <v>33.927500000000002</v>
      </c>
    </row>
    <row r="320" spans="1:4">
      <c r="A320" t="s">
        <v>63</v>
      </c>
      <c r="B320">
        <v>438</v>
      </c>
      <c r="C320">
        <v>254</v>
      </c>
      <c r="D320">
        <v>57.9908</v>
      </c>
    </row>
    <row r="321" spans="1:4">
      <c r="A321" t="s">
        <v>95</v>
      </c>
      <c r="B321">
        <v>435.16</v>
      </c>
      <c r="C321">
        <v>269.52999999999997</v>
      </c>
      <c r="D321">
        <v>61.938099999999999</v>
      </c>
    </row>
    <row r="322" spans="1:4">
      <c r="A322" t="s">
        <v>563</v>
      </c>
      <c r="B322">
        <v>432</v>
      </c>
      <c r="C322">
        <v>270.68</v>
      </c>
      <c r="D322">
        <v>62.657400000000003</v>
      </c>
    </row>
    <row r="323" spans="1:4">
      <c r="A323" t="s">
        <v>639</v>
      </c>
      <c r="B323">
        <v>423.7</v>
      </c>
      <c r="C323">
        <v>167.66</v>
      </c>
      <c r="D323">
        <v>39.570399999999999</v>
      </c>
    </row>
    <row r="324" spans="1:4">
      <c r="A324" t="s">
        <v>714</v>
      </c>
      <c r="B324">
        <v>423.64</v>
      </c>
      <c r="C324">
        <v>266.91399999999999</v>
      </c>
      <c r="D324">
        <v>63.004899999999999</v>
      </c>
    </row>
    <row r="325" spans="1:4">
      <c r="A325" t="s">
        <v>640</v>
      </c>
      <c r="B325">
        <v>420</v>
      </c>
      <c r="C325">
        <v>150.1</v>
      </c>
      <c r="D325">
        <v>35.738</v>
      </c>
    </row>
    <row r="326" spans="1:4">
      <c r="A326" t="s">
        <v>146</v>
      </c>
      <c r="B326">
        <v>416</v>
      </c>
      <c r="C326">
        <v>259.68</v>
      </c>
      <c r="D326">
        <v>62.423000000000002</v>
      </c>
    </row>
    <row r="327" spans="1:4">
      <c r="A327" t="s">
        <v>117</v>
      </c>
      <c r="B327">
        <v>409.74</v>
      </c>
      <c r="C327">
        <v>137.04</v>
      </c>
      <c r="D327">
        <v>33.445500000000003</v>
      </c>
    </row>
    <row r="328" spans="1:4">
      <c r="A328" t="s">
        <v>441</v>
      </c>
      <c r="B328">
        <v>400</v>
      </c>
      <c r="C328">
        <v>203.3</v>
      </c>
      <c r="D328">
        <v>50.825000000000003</v>
      </c>
    </row>
    <row r="329" spans="1:4">
      <c r="A329" t="s">
        <v>68</v>
      </c>
      <c r="B329">
        <v>382</v>
      </c>
      <c r="C329">
        <v>188.5</v>
      </c>
      <c r="D329">
        <v>49.345500000000001</v>
      </c>
    </row>
    <row r="330" spans="1:4">
      <c r="A330" t="s">
        <v>23</v>
      </c>
      <c r="B330">
        <v>378</v>
      </c>
      <c r="C330">
        <v>192.024</v>
      </c>
      <c r="D330">
        <v>50.8</v>
      </c>
    </row>
    <row r="331" spans="1:4">
      <c r="A331" t="s">
        <v>164</v>
      </c>
      <c r="B331">
        <v>375</v>
      </c>
      <c r="C331">
        <v>304.45</v>
      </c>
      <c r="D331">
        <v>81.186599999999999</v>
      </c>
    </row>
    <row r="332" spans="1:4">
      <c r="A332" t="s">
        <v>249</v>
      </c>
      <c r="B332">
        <v>367.72</v>
      </c>
      <c r="C332">
        <v>78.183999999999997</v>
      </c>
      <c r="D332">
        <v>21.261800000000001</v>
      </c>
    </row>
    <row r="333" spans="1:4">
      <c r="A333" t="s">
        <v>449</v>
      </c>
      <c r="B333">
        <v>364.82</v>
      </c>
      <c r="C333">
        <v>185.42</v>
      </c>
      <c r="D333">
        <v>50.825000000000003</v>
      </c>
    </row>
    <row r="334" spans="1:4">
      <c r="A334" t="s">
        <v>85</v>
      </c>
      <c r="B334">
        <v>361.2</v>
      </c>
      <c r="C334">
        <v>184.46</v>
      </c>
      <c r="D334">
        <v>51.068600000000004</v>
      </c>
    </row>
    <row r="335" spans="1:4">
      <c r="A335" t="s">
        <v>674</v>
      </c>
      <c r="B335">
        <v>345.98</v>
      </c>
      <c r="C335">
        <v>184.48</v>
      </c>
      <c r="D335">
        <v>53.320999999999998</v>
      </c>
    </row>
    <row r="336" spans="1:4">
      <c r="A336" t="s">
        <v>622</v>
      </c>
      <c r="B336">
        <v>338.8</v>
      </c>
      <c r="C336">
        <v>171.54</v>
      </c>
      <c r="D336">
        <v>50.631599999999999</v>
      </c>
    </row>
    <row r="337" spans="1:4">
      <c r="A337" t="s">
        <v>52</v>
      </c>
      <c r="B337">
        <v>317.61</v>
      </c>
      <c r="C337">
        <v>121.69799999999999</v>
      </c>
      <c r="D337">
        <v>38.316800000000001</v>
      </c>
    </row>
    <row r="338" spans="1:4">
      <c r="A338" t="s">
        <v>702</v>
      </c>
      <c r="B338">
        <v>311.36</v>
      </c>
      <c r="C338">
        <v>98.4</v>
      </c>
      <c r="D338">
        <v>31.603200000000001</v>
      </c>
    </row>
    <row r="339" spans="1:4">
      <c r="A339" t="s">
        <v>706</v>
      </c>
      <c r="B339">
        <v>307.60000000000002</v>
      </c>
      <c r="C339">
        <v>120.48</v>
      </c>
      <c r="D339">
        <v>39.167700000000004</v>
      </c>
    </row>
    <row r="340" spans="1:4">
      <c r="A340" t="s">
        <v>230</v>
      </c>
      <c r="B340">
        <v>301.62</v>
      </c>
      <c r="C340">
        <v>50.22</v>
      </c>
      <c r="D340">
        <v>16.649999999999999</v>
      </c>
    </row>
    <row r="341" spans="1:4">
      <c r="A341" t="s">
        <v>575</v>
      </c>
      <c r="B341">
        <v>293.8</v>
      </c>
      <c r="C341">
        <v>128.52000000000001</v>
      </c>
      <c r="D341">
        <v>43.744</v>
      </c>
    </row>
    <row r="342" spans="1:4">
      <c r="A342" t="s">
        <v>89</v>
      </c>
      <c r="B342">
        <v>289.29000000000002</v>
      </c>
      <c r="C342">
        <v>160.59</v>
      </c>
      <c r="D342">
        <v>55.511699999999998</v>
      </c>
    </row>
    <row r="343" spans="1:4">
      <c r="A343" t="s">
        <v>47</v>
      </c>
      <c r="B343">
        <v>288.52999999999997</v>
      </c>
      <c r="C343">
        <v>195.95</v>
      </c>
      <c r="D343">
        <v>67.913200000000003</v>
      </c>
    </row>
    <row r="344" spans="1:4">
      <c r="A344" t="s">
        <v>31</v>
      </c>
      <c r="B344">
        <v>285.83999999999997</v>
      </c>
      <c r="C344">
        <v>182.08</v>
      </c>
      <c r="D344">
        <v>63.6999</v>
      </c>
    </row>
    <row r="345" spans="1:4">
      <c r="A345" t="s">
        <v>393</v>
      </c>
      <c r="B345">
        <v>284.79000000000002</v>
      </c>
      <c r="C345">
        <v>116.55</v>
      </c>
      <c r="D345">
        <v>40.924799999999998</v>
      </c>
    </row>
    <row r="346" spans="1:4">
      <c r="A346" t="s">
        <v>271</v>
      </c>
      <c r="B346">
        <v>278</v>
      </c>
      <c r="C346">
        <v>210.74</v>
      </c>
      <c r="D346">
        <v>75.805700000000002</v>
      </c>
    </row>
    <row r="347" spans="1:4">
      <c r="A347" t="s">
        <v>26</v>
      </c>
      <c r="B347">
        <v>265</v>
      </c>
      <c r="C347">
        <v>132.5</v>
      </c>
      <c r="D347">
        <v>50</v>
      </c>
    </row>
    <row r="348" spans="1:4">
      <c r="A348" t="s">
        <v>781</v>
      </c>
      <c r="B348">
        <v>256</v>
      </c>
      <c r="C348">
        <v>156.28</v>
      </c>
      <c r="D348">
        <v>61.046799999999998</v>
      </c>
    </row>
    <row r="349" spans="1:4">
      <c r="A349" t="s">
        <v>17</v>
      </c>
      <c r="B349">
        <v>240.74</v>
      </c>
      <c r="C349">
        <v>69.62</v>
      </c>
      <c r="D349">
        <v>28.9191</v>
      </c>
    </row>
    <row r="350" spans="1:4">
      <c r="A350" t="s">
        <v>738</v>
      </c>
      <c r="B350">
        <v>235.33</v>
      </c>
      <c r="C350">
        <v>76.55</v>
      </c>
      <c r="D350">
        <v>32.528700000000001</v>
      </c>
    </row>
    <row r="351" spans="1:4">
      <c r="A351" t="s">
        <v>160</v>
      </c>
      <c r="B351">
        <v>235.2</v>
      </c>
      <c r="C351">
        <v>119.52</v>
      </c>
      <c r="D351">
        <v>50.816299999999998</v>
      </c>
    </row>
    <row r="352" spans="1:4">
      <c r="A352" t="s">
        <v>662</v>
      </c>
      <c r="B352">
        <v>231.2</v>
      </c>
      <c r="C352">
        <v>202.36799999999999</v>
      </c>
      <c r="D352">
        <v>87.529399999999995</v>
      </c>
    </row>
    <row r="353" spans="1:4">
      <c r="A353" t="s">
        <v>599</v>
      </c>
      <c r="B353">
        <v>226.14</v>
      </c>
      <c r="C353">
        <v>87.33</v>
      </c>
      <c r="D353">
        <v>38.617600000000003</v>
      </c>
    </row>
    <row r="354" spans="1:4">
      <c r="A354" t="s">
        <v>453</v>
      </c>
      <c r="B354">
        <v>224</v>
      </c>
      <c r="C354">
        <v>187.1</v>
      </c>
      <c r="D354">
        <v>83.526700000000005</v>
      </c>
    </row>
    <row r="355" spans="1:4">
      <c r="A355" t="s">
        <v>581</v>
      </c>
      <c r="B355">
        <v>221.1</v>
      </c>
      <c r="C355">
        <v>185.46</v>
      </c>
      <c r="D355">
        <v>83.880499999999998</v>
      </c>
    </row>
    <row r="356" spans="1:4">
      <c r="A356" t="s">
        <v>789</v>
      </c>
      <c r="B356">
        <v>220.74</v>
      </c>
      <c r="C356">
        <v>111.745</v>
      </c>
      <c r="D356">
        <v>50.622900000000001</v>
      </c>
    </row>
    <row r="357" spans="1:4">
      <c r="A357" t="s">
        <v>280</v>
      </c>
      <c r="B357">
        <v>207</v>
      </c>
      <c r="C357">
        <v>124.03</v>
      </c>
      <c r="D357">
        <v>59.9178</v>
      </c>
    </row>
    <row r="358" spans="1:4">
      <c r="A358" t="s">
        <v>709</v>
      </c>
      <c r="B358">
        <v>203.69</v>
      </c>
      <c r="C358">
        <v>135.03399999999999</v>
      </c>
      <c r="D358">
        <v>66.293800000000005</v>
      </c>
    </row>
    <row r="359" spans="1:4">
      <c r="A359" t="s">
        <v>454</v>
      </c>
      <c r="B359">
        <v>200</v>
      </c>
      <c r="C359">
        <v>184.12</v>
      </c>
      <c r="D359">
        <v>92.06</v>
      </c>
    </row>
    <row r="360" spans="1:4">
      <c r="A360" t="s">
        <v>195</v>
      </c>
      <c r="B360">
        <v>200</v>
      </c>
      <c r="C360">
        <v>199.36</v>
      </c>
      <c r="D360">
        <v>99.68</v>
      </c>
    </row>
    <row r="361" spans="1:4">
      <c r="A361" t="s">
        <v>87</v>
      </c>
      <c r="B361">
        <v>197.95</v>
      </c>
      <c r="C361">
        <v>73.33</v>
      </c>
      <c r="D361">
        <v>37.044699999999999</v>
      </c>
    </row>
    <row r="362" spans="1:4">
      <c r="A362" t="s">
        <v>455</v>
      </c>
      <c r="B362">
        <v>195</v>
      </c>
      <c r="C362">
        <v>181.62</v>
      </c>
      <c r="D362">
        <v>93.138400000000004</v>
      </c>
    </row>
    <row r="363" spans="1:4">
      <c r="A363" t="s">
        <v>203</v>
      </c>
      <c r="B363">
        <v>192.93</v>
      </c>
      <c r="C363">
        <v>124.623</v>
      </c>
      <c r="D363">
        <v>64.594899999999996</v>
      </c>
    </row>
    <row r="364" spans="1:4">
      <c r="A364" t="s">
        <v>200</v>
      </c>
      <c r="B364">
        <v>190.46</v>
      </c>
      <c r="C364">
        <v>123.22</v>
      </c>
      <c r="D364">
        <v>64.695899999999995</v>
      </c>
    </row>
    <row r="365" spans="1:4">
      <c r="A365" t="s">
        <v>556</v>
      </c>
      <c r="B365">
        <v>190.05</v>
      </c>
      <c r="C365">
        <v>150.51300000000001</v>
      </c>
      <c r="D365">
        <v>79.1965</v>
      </c>
    </row>
    <row r="366" spans="1:4">
      <c r="A366" t="s">
        <v>559</v>
      </c>
      <c r="B366">
        <v>185.5</v>
      </c>
      <c r="C366">
        <v>111.65</v>
      </c>
      <c r="D366">
        <v>60.188600000000001</v>
      </c>
    </row>
    <row r="367" spans="1:4">
      <c r="A367" t="s">
        <v>791</v>
      </c>
      <c r="B367">
        <v>180.29</v>
      </c>
      <c r="C367">
        <v>81.89</v>
      </c>
      <c r="D367">
        <v>45.421199999999999</v>
      </c>
    </row>
    <row r="368" spans="1:4">
      <c r="A368" t="s">
        <v>139</v>
      </c>
      <c r="B368">
        <v>180</v>
      </c>
      <c r="C368">
        <v>136.53</v>
      </c>
      <c r="D368">
        <v>75.849999999999994</v>
      </c>
    </row>
    <row r="369" spans="1:4">
      <c r="A369" t="s">
        <v>13</v>
      </c>
      <c r="B369">
        <v>175.2</v>
      </c>
      <c r="C369">
        <v>111.185</v>
      </c>
      <c r="D369">
        <v>63.4617</v>
      </c>
    </row>
    <row r="370" spans="1:4">
      <c r="A370" t="s">
        <v>185</v>
      </c>
      <c r="B370">
        <v>175</v>
      </c>
      <c r="C370">
        <v>45</v>
      </c>
      <c r="D370">
        <v>25.714200000000002</v>
      </c>
    </row>
    <row r="371" spans="1:4">
      <c r="A371" t="s">
        <v>444</v>
      </c>
      <c r="B371">
        <v>170</v>
      </c>
      <c r="C371">
        <v>134.22</v>
      </c>
      <c r="D371">
        <v>78.9529</v>
      </c>
    </row>
    <row r="372" spans="1:4">
      <c r="A372" t="s">
        <v>37</v>
      </c>
      <c r="B372">
        <v>168.47</v>
      </c>
      <c r="C372">
        <v>105.0514</v>
      </c>
      <c r="D372">
        <v>62.356099999999998</v>
      </c>
    </row>
    <row r="373" spans="1:4">
      <c r="A373" t="s">
        <v>40</v>
      </c>
      <c r="B373">
        <v>163.56</v>
      </c>
      <c r="C373">
        <v>92.103999999999999</v>
      </c>
      <c r="D373">
        <v>56.311999999999998</v>
      </c>
    </row>
    <row r="374" spans="1:4">
      <c r="A374" t="s">
        <v>9</v>
      </c>
      <c r="B374">
        <v>162.22999999999999</v>
      </c>
      <c r="C374">
        <v>103.56</v>
      </c>
      <c r="D374">
        <v>63.8352</v>
      </c>
    </row>
    <row r="375" spans="1:4">
      <c r="A375" t="s">
        <v>54</v>
      </c>
      <c r="B375">
        <v>153.47999999999999</v>
      </c>
      <c r="C375">
        <v>81.22</v>
      </c>
      <c r="D375">
        <v>52.918900000000001</v>
      </c>
    </row>
    <row r="376" spans="1:4">
      <c r="A376" t="s">
        <v>113</v>
      </c>
      <c r="B376">
        <v>150</v>
      </c>
      <c r="C376">
        <v>150</v>
      </c>
      <c r="D376">
        <v>100</v>
      </c>
    </row>
    <row r="377" spans="1:4">
      <c r="A377" t="s">
        <v>560</v>
      </c>
      <c r="B377">
        <v>150</v>
      </c>
      <c r="C377">
        <v>95.99</v>
      </c>
      <c r="D377">
        <v>63.993299999999998</v>
      </c>
    </row>
    <row r="378" spans="1:4">
      <c r="A378" t="s">
        <v>680</v>
      </c>
      <c r="B378">
        <v>140</v>
      </c>
      <c r="C378">
        <v>40</v>
      </c>
      <c r="D378">
        <v>28.571400000000001</v>
      </c>
    </row>
    <row r="379" spans="1:4">
      <c r="A379" t="s">
        <v>227</v>
      </c>
      <c r="B379">
        <v>129.03</v>
      </c>
      <c r="C379">
        <v>57.02</v>
      </c>
      <c r="D379">
        <v>44.191200000000002</v>
      </c>
    </row>
    <row r="380" spans="1:4">
      <c r="A380" t="s">
        <v>536</v>
      </c>
      <c r="B380">
        <v>119.91</v>
      </c>
      <c r="C380">
        <v>56.35</v>
      </c>
      <c r="D380">
        <v>46.993499999999997</v>
      </c>
    </row>
    <row r="381" spans="1:4">
      <c r="A381" t="s">
        <v>395</v>
      </c>
      <c r="B381">
        <v>110.25</v>
      </c>
      <c r="C381">
        <v>66.045000000000002</v>
      </c>
      <c r="D381">
        <v>59.904699999999998</v>
      </c>
    </row>
    <row r="382" spans="1:4">
      <c r="A382" t="s">
        <v>240</v>
      </c>
      <c r="B382">
        <v>105.72</v>
      </c>
      <c r="C382">
        <v>53.04</v>
      </c>
      <c r="D382">
        <v>50.170200000000001</v>
      </c>
    </row>
    <row r="383" spans="1:4">
      <c r="A383" t="s">
        <v>623</v>
      </c>
      <c r="B383">
        <v>105.66</v>
      </c>
      <c r="C383">
        <v>66.23</v>
      </c>
      <c r="D383">
        <v>62.682099999999998</v>
      </c>
    </row>
    <row r="384" spans="1:4">
      <c r="A384" t="s">
        <v>229</v>
      </c>
      <c r="B384">
        <v>100</v>
      </c>
      <c r="C384">
        <v>91.41</v>
      </c>
      <c r="D384">
        <v>91.41</v>
      </c>
    </row>
    <row r="385" spans="1:4">
      <c r="A385" t="s">
        <v>783</v>
      </c>
      <c r="B385">
        <v>100</v>
      </c>
      <c r="C385">
        <v>46.81</v>
      </c>
      <c r="D385">
        <v>46.81</v>
      </c>
    </row>
    <row r="386" spans="1:4">
      <c r="A386" t="s">
        <v>24</v>
      </c>
      <c r="B386">
        <v>98.62</v>
      </c>
      <c r="C386">
        <v>54.94</v>
      </c>
      <c r="D386">
        <v>55.7087</v>
      </c>
    </row>
    <row r="387" spans="1:4">
      <c r="A387" t="s">
        <v>529</v>
      </c>
      <c r="B387">
        <v>73.150000000000006</v>
      </c>
      <c r="C387">
        <v>33.89</v>
      </c>
      <c r="D387">
        <v>46.3294</v>
      </c>
    </row>
    <row r="388" spans="1:4">
      <c r="A388" t="s">
        <v>523</v>
      </c>
      <c r="B388">
        <v>71.180000000000007</v>
      </c>
      <c r="C388">
        <v>30.18</v>
      </c>
      <c r="D388">
        <v>42.399500000000003</v>
      </c>
    </row>
    <row r="389" spans="1:4">
      <c r="A389" t="s">
        <v>637</v>
      </c>
      <c r="B389">
        <v>70.22</v>
      </c>
      <c r="C389">
        <v>31.06</v>
      </c>
      <c r="D389">
        <v>44.232399999999998</v>
      </c>
    </row>
    <row r="390" spans="1:4">
      <c r="A390" t="s">
        <v>99</v>
      </c>
      <c r="B390">
        <v>70.069999999999993</v>
      </c>
      <c r="C390">
        <v>34.299999999999997</v>
      </c>
      <c r="D390">
        <v>48.951000000000001</v>
      </c>
    </row>
    <row r="391" spans="1:4">
      <c r="A391" t="s">
        <v>4</v>
      </c>
      <c r="B391">
        <v>63.13</v>
      </c>
      <c r="C391">
        <v>38.894500000000001</v>
      </c>
      <c r="D391">
        <v>61.610100000000003</v>
      </c>
    </row>
    <row r="392" spans="1:4">
      <c r="A392" t="s">
        <v>8</v>
      </c>
      <c r="B392">
        <v>40.799999999999997</v>
      </c>
      <c r="C392">
        <v>15.323499999999999</v>
      </c>
      <c r="D392">
        <v>37.557499999999997</v>
      </c>
    </row>
    <row r="393" spans="1:4">
      <c r="A393" t="s">
        <v>125</v>
      </c>
      <c r="B393">
        <v>35.4</v>
      </c>
      <c r="C393">
        <v>31.285</v>
      </c>
      <c r="D393">
        <v>88.375699999999995</v>
      </c>
    </row>
    <row r="394" spans="1:4">
      <c r="A394" t="s">
        <v>239</v>
      </c>
      <c r="B394">
        <v>28.26</v>
      </c>
      <c r="C394">
        <v>17.82</v>
      </c>
      <c r="D394">
        <v>63.057299999999998</v>
      </c>
    </row>
    <row r="395" spans="1:4">
      <c r="A395" t="s">
        <v>558</v>
      </c>
      <c r="B395">
        <v>20.12</v>
      </c>
      <c r="C395">
        <v>12.32</v>
      </c>
      <c r="D395">
        <v>61.232599999999998</v>
      </c>
    </row>
  </sheetData>
  <sortState ref="A2:E395">
    <sortCondition ref="E328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2"/>
  <sheetViews>
    <sheetView workbookViewId="0">
      <selection sqref="A1:D376"/>
    </sheetView>
  </sheetViews>
  <sheetFormatPr defaultRowHeight="14.4"/>
  <cols>
    <col min="1" max="1" width="19" customWidth="1"/>
    <col min="2" max="2" width="11.44140625" customWidth="1"/>
    <col min="3" max="3" width="11.6640625" customWidth="1"/>
    <col min="4" max="4" width="12" customWidth="1"/>
  </cols>
  <sheetData>
    <row r="1" spans="1:5">
      <c r="A1" s="28" t="s">
        <v>0</v>
      </c>
      <c r="B1" s="28" t="s">
        <v>1</v>
      </c>
      <c r="C1" s="28" t="s">
        <v>2</v>
      </c>
      <c r="D1" s="28" t="s">
        <v>3</v>
      </c>
    </row>
    <row r="2" spans="1:5">
      <c r="A2" s="28" t="s">
        <v>336</v>
      </c>
      <c r="B2" s="28">
        <v>4393.28</v>
      </c>
      <c r="C2" s="28">
        <v>-235.1</v>
      </c>
      <c r="D2" s="28">
        <v>-5.3513000000000002</v>
      </c>
      <c r="E2" s="28"/>
    </row>
    <row r="3" spans="1:5">
      <c r="A3" s="28" t="s">
        <v>447</v>
      </c>
      <c r="B3" s="28">
        <v>1831.1</v>
      </c>
      <c r="C3" s="28">
        <v>-79.88</v>
      </c>
      <c r="D3" s="28">
        <v>-4.3624000000000001</v>
      </c>
      <c r="E3" s="28"/>
    </row>
    <row r="4" spans="1:5">
      <c r="A4" s="28" t="s">
        <v>532</v>
      </c>
      <c r="B4" s="28">
        <v>0</v>
      </c>
      <c r="C4" s="28">
        <v>0</v>
      </c>
      <c r="D4" s="28">
        <v>0</v>
      </c>
      <c r="E4" s="28"/>
    </row>
    <row r="5" spans="1:5">
      <c r="A5" s="28" t="s">
        <v>345</v>
      </c>
      <c r="B5" s="28">
        <v>3230</v>
      </c>
      <c r="C5" s="28">
        <v>354.81799999999998</v>
      </c>
      <c r="D5" s="28">
        <v>10.984999999999999</v>
      </c>
      <c r="E5" s="28"/>
    </row>
    <row r="6" spans="1:5">
      <c r="A6" s="28" t="s">
        <v>399</v>
      </c>
      <c r="B6" s="28">
        <v>2669.96</v>
      </c>
      <c r="C6" s="28">
        <v>293.72000000000003</v>
      </c>
      <c r="D6" s="28">
        <v>11.0009</v>
      </c>
      <c r="E6" s="28"/>
    </row>
    <row r="7" spans="1:5">
      <c r="A7" s="28" t="s">
        <v>811</v>
      </c>
      <c r="B7" s="28">
        <v>170</v>
      </c>
      <c r="C7" s="28">
        <v>20</v>
      </c>
      <c r="D7" s="28">
        <v>11.764699999999999</v>
      </c>
      <c r="E7" s="28"/>
    </row>
    <row r="8" spans="1:5">
      <c r="A8" s="28" t="s">
        <v>810</v>
      </c>
      <c r="B8" s="28">
        <v>272.23</v>
      </c>
      <c r="C8" s="28">
        <v>33.817999999999998</v>
      </c>
      <c r="D8" s="28">
        <v>12.422499999999999</v>
      </c>
      <c r="E8" s="28"/>
    </row>
    <row r="9" spans="1:5">
      <c r="A9" s="28" t="s">
        <v>607</v>
      </c>
      <c r="B9" s="28">
        <v>46442</v>
      </c>
      <c r="C9" s="28">
        <v>5964.0039999999999</v>
      </c>
      <c r="D9" s="28">
        <v>12.841799999999999</v>
      </c>
      <c r="E9" s="28"/>
    </row>
    <row r="10" spans="1:5">
      <c r="A10" s="28" t="s">
        <v>402</v>
      </c>
      <c r="B10" s="28">
        <v>3310.6</v>
      </c>
      <c r="C10" s="28">
        <v>434.6</v>
      </c>
      <c r="D10" s="28">
        <v>13.1275</v>
      </c>
      <c r="E10" s="28"/>
    </row>
    <row r="11" spans="1:5">
      <c r="A11" s="28" t="s">
        <v>360</v>
      </c>
      <c r="B11" s="28">
        <v>5090.16</v>
      </c>
      <c r="C11" s="28">
        <v>701.55499999999995</v>
      </c>
      <c r="D11" s="28">
        <v>13.782500000000001</v>
      </c>
      <c r="E11" s="28"/>
    </row>
    <row r="12" spans="1:5">
      <c r="A12" s="28" t="s">
        <v>809</v>
      </c>
      <c r="B12" s="28">
        <v>280</v>
      </c>
      <c r="C12" s="28">
        <v>40</v>
      </c>
      <c r="D12" s="28">
        <v>14.2857</v>
      </c>
      <c r="E12" s="28"/>
    </row>
    <row r="13" spans="1:5">
      <c r="A13" s="28" t="s">
        <v>695</v>
      </c>
      <c r="B13" s="28">
        <v>5464.79</v>
      </c>
      <c r="C13" s="28">
        <v>786.24</v>
      </c>
      <c r="D13" s="28">
        <v>14.3873</v>
      </c>
      <c r="E13" s="28"/>
    </row>
    <row r="14" spans="1:5">
      <c r="A14" s="28" t="s">
        <v>587</v>
      </c>
      <c r="B14" s="28">
        <v>10549.89</v>
      </c>
      <c r="C14" s="28">
        <v>1613.69</v>
      </c>
      <c r="D14" s="28">
        <v>15.2957</v>
      </c>
      <c r="E14" s="28"/>
    </row>
    <row r="15" spans="1:5">
      <c r="A15" s="28" t="s">
        <v>204</v>
      </c>
      <c r="B15" s="28">
        <v>385.11</v>
      </c>
      <c r="C15" s="28">
        <v>59.704500000000003</v>
      </c>
      <c r="D15" s="28">
        <v>15.5032</v>
      </c>
      <c r="E15" s="28"/>
    </row>
    <row r="16" spans="1:5">
      <c r="A16" s="28" t="s">
        <v>595</v>
      </c>
      <c r="B16" s="28">
        <v>375.43</v>
      </c>
      <c r="C16" s="28">
        <v>60.38</v>
      </c>
      <c r="D16" s="28">
        <v>16.082799999999999</v>
      </c>
      <c r="E16" s="28"/>
    </row>
    <row r="17" spans="1:5">
      <c r="A17" s="28" t="s">
        <v>352</v>
      </c>
      <c r="B17" s="28">
        <v>8550.4500000000007</v>
      </c>
      <c r="C17" s="28">
        <v>1387.3354999999999</v>
      </c>
      <c r="D17" s="28">
        <v>16.225200000000001</v>
      </c>
      <c r="E17" s="28"/>
    </row>
    <row r="18" spans="1:5">
      <c r="A18" s="28" t="s">
        <v>812</v>
      </c>
      <c r="B18" s="28">
        <v>65</v>
      </c>
      <c r="C18" s="28">
        <v>10.75</v>
      </c>
      <c r="D18" s="28">
        <v>16.538399999999999</v>
      </c>
      <c r="E18" s="28"/>
    </row>
    <row r="19" spans="1:5">
      <c r="A19" s="28" t="s">
        <v>375</v>
      </c>
      <c r="B19" s="28">
        <v>9283</v>
      </c>
      <c r="C19" s="28">
        <v>1536.54</v>
      </c>
      <c r="D19" s="28">
        <v>16.552099999999999</v>
      </c>
      <c r="E19" s="28"/>
    </row>
    <row r="20" spans="1:5">
      <c r="A20" s="28" t="s">
        <v>323</v>
      </c>
      <c r="B20" s="28">
        <v>5396.1</v>
      </c>
      <c r="C20" s="28">
        <v>896.9</v>
      </c>
      <c r="D20" s="28">
        <v>16.621200000000002</v>
      </c>
      <c r="E20" s="28"/>
    </row>
    <row r="21" spans="1:5">
      <c r="A21" s="28" t="s">
        <v>316</v>
      </c>
      <c r="B21" s="28">
        <v>8962.7000000000007</v>
      </c>
      <c r="C21" s="28">
        <v>1496.4425000000001</v>
      </c>
      <c r="D21" s="28">
        <v>16.696300000000001</v>
      </c>
      <c r="E21" s="28"/>
    </row>
    <row r="22" spans="1:5">
      <c r="A22" s="28" t="s">
        <v>281</v>
      </c>
      <c r="B22" s="28">
        <v>26935.09</v>
      </c>
      <c r="C22" s="28">
        <v>4552.0927000000001</v>
      </c>
      <c r="D22" s="28">
        <v>16.900200000000002</v>
      </c>
      <c r="E22" s="28"/>
    </row>
    <row r="23" spans="1:5">
      <c r="A23" s="28" t="s">
        <v>397</v>
      </c>
      <c r="B23" s="28">
        <v>7905.86</v>
      </c>
      <c r="C23" s="28">
        <v>1344.52</v>
      </c>
      <c r="D23" s="28">
        <v>17.006599999999999</v>
      </c>
      <c r="E23" s="28"/>
    </row>
    <row r="24" spans="1:5">
      <c r="A24" s="28" t="s">
        <v>351</v>
      </c>
      <c r="B24" s="28">
        <v>1980</v>
      </c>
      <c r="C24" s="28">
        <v>353.81200000000001</v>
      </c>
      <c r="D24" s="28">
        <v>17.869199999999999</v>
      </c>
      <c r="E24" s="28"/>
    </row>
    <row r="25" spans="1:5">
      <c r="A25" s="28" t="s">
        <v>806</v>
      </c>
      <c r="B25" s="28">
        <v>646.79999999999995</v>
      </c>
      <c r="C25" s="28">
        <v>117.6</v>
      </c>
      <c r="D25" s="28">
        <v>18.181799999999999</v>
      </c>
      <c r="E25" s="28"/>
    </row>
    <row r="26" spans="1:5">
      <c r="A26" s="28" t="s">
        <v>220</v>
      </c>
      <c r="B26" s="28">
        <v>27518.62</v>
      </c>
      <c r="C26" s="28">
        <v>5142.01</v>
      </c>
      <c r="D26" s="28">
        <v>18.685500000000001</v>
      </c>
      <c r="E26" s="28"/>
    </row>
    <row r="27" spans="1:5">
      <c r="A27" s="28" t="s">
        <v>113</v>
      </c>
      <c r="B27" s="28">
        <v>1648</v>
      </c>
      <c r="C27" s="28">
        <v>312.60000000000002</v>
      </c>
      <c r="D27" s="28">
        <v>18.968399999999999</v>
      </c>
      <c r="E27" s="28"/>
    </row>
    <row r="28" spans="1:5">
      <c r="A28" s="28" t="s">
        <v>249</v>
      </c>
      <c r="B28" s="28">
        <v>1572.1</v>
      </c>
      <c r="C28" s="28">
        <v>298.72699999999998</v>
      </c>
      <c r="D28" s="28">
        <v>19.0017</v>
      </c>
      <c r="E28" s="28"/>
    </row>
    <row r="29" spans="1:5">
      <c r="A29" s="28" t="s">
        <v>673</v>
      </c>
      <c r="B29" s="28">
        <v>11810.57</v>
      </c>
      <c r="C29" s="28">
        <v>2251.88</v>
      </c>
      <c r="D29" s="28">
        <v>19.066600000000001</v>
      </c>
      <c r="E29" s="28"/>
    </row>
    <row r="30" spans="1:5">
      <c r="A30" s="28" t="s">
        <v>582</v>
      </c>
      <c r="B30" s="28">
        <v>16555.2</v>
      </c>
      <c r="C30" s="28">
        <v>3207.6750000000002</v>
      </c>
      <c r="D30" s="28">
        <v>19.375599999999999</v>
      </c>
      <c r="E30" s="28"/>
    </row>
    <row r="31" spans="1:5">
      <c r="A31" s="28" t="s">
        <v>363</v>
      </c>
      <c r="B31" s="28">
        <v>3355.66</v>
      </c>
      <c r="C31" s="28">
        <v>650.56700000000001</v>
      </c>
      <c r="D31" s="28">
        <v>19.3871</v>
      </c>
      <c r="E31" s="28"/>
    </row>
    <row r="32" spans="1:5">
      <c r="A32" s="28" t="s">
        <v>224</v>
      </c>
      <c r="B32" s="28">
        <v>2352.66</v>
      </c>
      <c r="C32" s="28">
        <v>466.149</v>
      </c>
      <c r="D32" s="28">
        <v>19.813700000000001</v>
      </c>
      <c r="E32" s="28"/>
    </row>
    <row r="33" spans="1:5">
      <c r="A33" s="28" t="s">
        <v>602</v>
      </c>
      <c r="B33" s="28">
        <v>2210.75</v>
      </c>
      <c r="C33" s="28">
        <v>450.18</v>
      </c>
      <c r="D33" s="28">
        <v>20.363199999999999</v>
      </c>
      <c r="E33" s="28"/>
    </row>
    <row r="34" spans="1:5">
      <c r="A34" s="28" t="s">
        <v>309</v>
      </c>
      <c r="B34" s="28">
        <v>27588.52</v>
      </c>
      <c r="C34" s="28">
        <v>5619.2452999999996</v>
      </c>
      <c r="D34" s="28">
        <v>20.367999999999999</v>
      </c>
      <c r="E34" s="28"/>
    </row>
    <row r="35" spans="1:5">
      <c r="A35" s="28" t="s">
        <v>387</v>
      </c>
      <c r="B35" s="28">
        <v>4102.71</v>
      </c>
      <c r="C35" s="28">
        <v>852.29160000000002</v>
      </c>
      <c r="D35" s="28">
        <v>20.773800000000001</v>
      </c>
      <c r="E35" s="28"/>
    </row>
    <row r="36" spans="1:5">
      <c r="A36" s="28" t="s">
        <v>380</v>
      </c>
      <c r="B36" s="28">
        <v>28322.14</v>
      </c>
      <c r="C36" s="28">
        <v>5890.2298000000001</v>
      </c>
      <c r="D36" s="28">
        <v>20.7972</v>
      </c>
      <c r="E36" s="28"/>
    </row>
    <row r="37" spans="1:5">
      <c r="A37" s="28" t="s">
        <v>653</v>
      </c>
      <c r="B37" s="28">
        <v>12125.1</v>
      </c>
      <c r="C37" s="28">
        <v>2607.3420000000001</v>
      </c>
      <c r="D37" s="28">
        <v>21.503599999999999</v>
      </c>
      <c r="E37" s="28"/>
    </row>
    <row r="38" spans="1:5">
      <c r="A38" s="28" t="s">
        <v>680</v>
      </c>
      <c r="B38" s="28">
        <v>500</v>
      </c>
      <c r="C38" s="28">
        <v>107.6</v>
      </c>
      <c r="D38" s="28">
        <v>21.52</v>
      </c>
      <c r="E38" s="28"/>
    </row>
    <row r="39" spans="1:5">
      <c r="A39" s="28" t="s">
        <v>346</v>
      </c>
      <c r="B39" s="28">
        <v>33433.79</v>
      </c>
      <c r="C39" s="28">
        <v>7304.8851999999997</v>
      </c>
      <c r="D39" s="28">
        <v>21.848800000000001</v>
      </c>
      <c r="E39" s="28"/>
    </row>
    <row r="40" spans="1:5">
      <c r="A40" s="28" t="s">
        <v>373</v>
      </c>
      <c r="B40" s="28">
        <v>29214.07</v>
      </c>
      <c r="C40" s="28">
        <v>6427.9650000000001</v>
      </c>
      <c r="D40" s="28">
        <v>22.0029</v>
      </c>
      <c r="E40" s="28"/>
    </row>
    <row r="41" spans="1:5">
      <c r="A41" s="28" t="s">
        <v>243</v>
      </c>
      <c r="B41" s="28">
        <v>220</v>
      </c>
      <c r="C41" s="28">
        <v>48.86</v>
      </c>
      <c r="D41" s="28">
        <v>22.209</v>
      </c>
      <c r="E41" s="28"/>
    </row>
    <row r="42" spans="1:5">
      <c r="A42" s="28" t="s">
        <v>700</v>
      </c>
      <c r="B42" s="28">
        <v>2700</v>
      </c>
      <c r="C42" s="28">
        <v>601.79999999999995</v>
      </c>
      <c r="D42" s="28">
        <v>22.288799999999998</v>
      </c>
      <c r="E42" s="28"/>
    </row>
    <row r="43" spans="1:5">
      <c r="A43" s="28" t="s">
        <v>261</v>
      </c>
      <c r="B43" s="28">
        <v>2261.8200000000002</v>
      </c>
      <c r="C43" s="28">
        <v>506.23950000000002</v>
      </c>
      <c r="D43" s="28">
        <v>22.381900000000002</v>
      </c>
      <c r="E43" s="28"/>
    </row>
    <row r="44" spans="1:5">
      <c r="A44" s="28" t="s">
        <v>645</v>
      </c>
      <c r="B44" s="28">
        <v>540</v>
      </c>
      <c r="C44" s="28">
        <v>120.9</v>
      </c>
      <c r="D44" s="28">
        <v>22.3888</v>
      </c>
      <c r="E44" s="28"/>
    </row>
    <row r="45" spans="1:5">
      <c r="A45" s="28" t="s">
        <v>403</v>
      </c>
      <c r="B45" s="28">
        <v>4580.25</v>
      </c>
      <c r="C45" s="28">
        <v>1029.5840000000001</v>
      </c>
      <c r="D45" s="28">
        <v>22.4787</v>
      </c>
      <c r="E45" s="28"/>
    </row>
    <row r="46" spans="1:5">
      <c r="A46" s="28" t="s">
        <v>564</v>
      </c>
      <c r="B46" s="28">
        <v>6881.4</v>
      </c>
      <c r="C46" s="28">
        <v>1551.0239999999999</v>
      </c>
      <c r="D46" s="28">
        <v>22.539300000000001</v>
      </c>
      <c r="E46" s="28"/>
    </row>
    <row r="47" spans="1:5">
      <c r="A47" s="28" t="s">
        <v>379</v>
      </c>
      <c r="B47" s="28">
        <v>75686.899999999994</v>
      </c>
      <c r="C47" s="28">
        <v>17143.080000000002</v>
      </c>
      <c r="D47" s="28">
        <v>22.649899999999999</v>
      </c>
      <c r="E47" s="28"/>
    </row>
    <row r="48" spans="1:5">
      <c r="A48" s="28" t="s">
        <v>631</v>
      </c>
      <c r="B48" s="28">
        <v>83340.69</v>
      </c>
      <c r="C48" s="28">
        <v>18928.363000000001</v>
      </c>
      <c r="D48" s="28">
        <v>22.712</v>
      </c>
      <c r="E48" s="28"/>
    </row>
    <row r="49" spans="1:5">
      <c r="A49" s="28" t="s">
        <v>660</v>
      </c>
      <c r="B49" s="28">
        <v>4815</v>
      </c>
      <c r="C49" s="28">
        <v>1121.3699999999999</v>
      </c>
      <c r="D49" s="28">
        <v>23.289000000000001</v>
      </c>
      <c r="E49" s="28"/>
    </row>
    <row r="50" spans="1:5">
      <c r="A50" s="28" t="s">
        <v>209</v>
      </c>
      <c r="B50" s="28">
        <v>2219.1</v>
      </c>
      <c r="C50" s="28">
        <v>516.85</v>
      </c>
      <c r="D50" s="28">
        <v>23.290900000000001</v>
      </c>
      <c r="E50" s="28"/>
    </row>
    <row r="51" spans="1:5">
      <c r="A51" s="28" t="s">
        <v>172</v>
      </c>
      <c r="B51" s="28">
        <v>9464</v>
      </c>
      <c r="C51" s="28">
        <v>2209.48</v>
      </c>
      <c r="D51" s="28">
        <v>23.3461</v>
      </c>
      <c r="E51" s="28"/>
    </row>
    <row r="52" spans="1:5">
      <c r="A52" s="28" t="s">
        <v>289</v>
      </c>
      <c r="B52" s="28">
        <v>9125</v>
      </c>
      <c r="C52" s="28">
        <v>2143.049</v>
      </c>
      <c r="D52" s="28">
        <v>23.485399999999998</v>
      </c>
      <c r="E52" s="28"/>
    </row>
    <row r="53" spans="1:5">
      <c r="A53" s="28" t="s">
        <v>388</v>
      </c>
      <c r="B53" s="28">
        <v>9721.6</v>
      </c>
      <c r="C53" s="28">
        <v>2289.3049999999998</v>
      </c>
      <c r="D53" s="28">
        <v>23.5486</v>
      </c>
      <c r="E53" s="28"/>
    </row>
    <row r="54" spans="1:5">
      <c r="A54" s="28" t="s">
        <v>381</v>
      </c>
      <c r="B54" s="28">
        <v>1635</v>
      </c>
      <c r="C54" s="28">
        <v>389.1</v>
      </c>
      <c r="D54" s="28">
        <v>23.798100000000002</v>
      </c>
      <c r="E54" s="28"/>
    </row>
    <row r="55" spans="1:5">
      <c r="A55" s="28" t="s">
        <v>445</v>
      </c>
      <c r="B55" s="28">
        <v>3492</v>
      </c>
      <c r="C55" s="28">
        <v>833.42</v>
      </c>
      <c r="D55" s="28">
        <v>23.866499999999998</v>
      </c>
      <c r="E55" s="28"/>
    </row>
    <row r="56" spans="1:5">
      <c r="A56" s="28" t="s">
        <v>572</v>
      </c>
      <c r="B56" s="28">
        <v>996.96</v>
      </c>
      <c r="C56" s="28">
        <v>241.52</v>
      </c>
      <c r="D56" s="28">
        <v>24.2256</v>
      </c>
      <c r="E56" s="28"/>
    </row>
    <row r="57" spans="1:5">
      <c r="A57" s="28" t="s">
        <v>377</v>
      </c>
      <c r="B57" s="28">
        <v>52708.800000000003</v>
      </c>
      <c r="C57" s="28">
        <v>12819.969800000001</v>
      </c>
      <c r="D57" s="28">
        <v>24.322199999999999</v>
      </c>
      <c r="E57" s="28"/>
    </row>
    <row r="58" spans="1:5">
      <c r="A58" s="28" t="s">
        <v>551</v>
      </c>
      <c r="B58" s="28">
        <v>19232.14</v>
      </c>
      <c r="C58" s="28">
        <v>4739.1959999999999</v>
      </c>
      <c r="D58" s="28">
        <v>24.641999999999999</v>
      </c>
      <c r="E58" s="28"/>
    </row>
    <row r="59" spans="1:5">
      <c r="A59" s="28" t="s">
        <v>535</v>
      </c>
      <c r="B59" s="28">
        <v>5336.66</v>
      </c>
      <c r="C59" s="28">
        <v>1320.518</v>
      </c>
      <c r="D59" s="28">
        <v>24.744199999999999</v>
      </c>
      <c r="E59" s="28"/>
    </row>
    <row r="60" spans="1:5">
      <c r="A60" s="28" t="s">
        <v>334</v>
      </c>
      <c r="B60" s="28">
        <v>59275.13</v>
      </c>
      <c r="C60" s="28">
        <v>14756.9254</v>
      </c>
      <c r="D60" s="28">
        <v>24.895600000000002</v>
      </c>
      <c r="E60" s="28"/>
    </row>
    <row r="61" spans="1:5">
      <c r="A61" s="28" t="s">
        <v>368</v>
      </c>
      <c r="B61" s="28">
        <v>3791</v>
      </c>
      <c r="C61" s="28">
        <v>945.65729999999996</v>
      </c>
      <c r="D61" s="28">
        <v>24.944700000000001</v>
      </c>
      <c r="E61" s="28"/>
    </row>
    <row r="62" spans="1:5">
      <c r="A62" s="28" t="s">
        <v>223</v>
      </c>
      <c r="B62" s="28">
        <v>1314.9</v>
      </c>
      <c r="C62" s="28">
        <v>329.7</v>
      </c>
      <c r="D62" s="28">
        <v>25.074100000000001</v>
      </c>
      <c r="E62" s="28"/>
    </row>
    <row r="63" spans="1:5">
      <c r="A63" s="28" t="s">
        <v>795</v>
      </c>
      <c r="B63" s="28">
        <v>2668.52</v>
      </c>
      <c r="C63" s="28">
        <v>670.3</v>
      </c>
      <c r="D63" s="28">
        <v>25.1187</v>
      </c>
      <c r="E63" s="28"/>
    </row>
    <row r="64" spans="1:5">
      <c r="A64" s="28" t="s">
        <v>280</v>
      </c>
      <c r="B64" s="28">
        <v>4066.7</v>
      </c>
      <c r="C64" s="28">
        <v>1045.7</v>
      </c>
      <c r="D64" s="28">
        <v>25.713699999999999</v>
      </c>
      <c r="E64" s="28"/>
    </row>
    <row r="65" spans="1:5">
      <c r="A65" s="28" t="s">
        <v>603</v>
      </c>
      <c r="B65" s="28">
        <v>1069</v>
      </c>
      <c r="C65" s="28">
        <v>276.39999999999998</v>
      </c>
      <c r="D65" s="28">
        <v>25.855899999999998</v>
      </c>
      <c r="E65" s="28"/>
    </row>
    <row r="66" spans="1:5">
      <c r="A66" s="28" t="s">
        <v>711</v>
      </c>
      <c r="B66" s="28">
        <v>653.46</v>
      </c>
      <c r="C66" s="28">
        <v>169.08600000000001</v>
      </c>
      <c r="D66" s="28">
        <v>25.875399999999999</v>
      </c>
      <c r="E66" s="28"/>
    </row>
    <row r="67" spans="1:5">
      <c r="A67" s="28" t="s">
        <v>264</v>
      </c>
      <c r="B67" s="28">
        <v>48766.84</v>
      </c>
      <c r="C67" s="28">
        <v>12660.59</v>
      </c>
      <c r="D67" s="28">
        <v>25.961400000000001</v>
      </c>
      <c r="E67" s="28"/>
    </row>
    <row r="68" spans="1:5">
      <c r="A68" s="28" t="s">
        <v>588</v>
      </c>
      <c r="B68" s="28">
        <v>12021.81</v>
      </c>
      <c r="C68" s="28">
        <v>3125.13</v>
      </c>
      <c r="D68" s="28">
        <v>25.9955</v>
      </c>
      <c r="E68" s="28"/>
    </row>
    <row r="69" spans="1:5">
      <c r="A69" s="28" t="s">
        <v>318</v>
      </c>
      <c r="B69" s="28">
        <v>18138.14</v>
      </c>
      <c r="C69" s="28">
        <v>4739.482</v>
      </c>
      <c r="D69" s="28">
        <v>26.129899999999999</v>
      </c>
      <c r="E69" s="28"/>
    </row>
    <row r="70" spans="1:5">
      <c r="A70" s="28" t="s">
        <v>807</v>
      </c>
      <c r="B70" s="28">
        <v>413.3</v>
      </c>
      <c r="C70" s="28">
        <v>108.3</v>
      </c>
      <c r="D70" s="28">
        <v>26.203700000000001</v>
      </c>
      <c r="E70" s="28"/>
    </row>
    <row r="71" spans="1:5">
      <c r="A71" s="28" t="s">
        <v>376</v>
      </c>
      <c r="B71" s="28">
        <v>36949.040000000001</v>
      </c>
      <c r="C71" s="28">
        <v>9756.6010000000006</v>
      </c>
      <c r="D71" s="28">
        <v>26.4055</v>
      </c>
      <c r="E71" s="28"/>
    </row>
    <row r="72" spans="1:5">
      <c r="A72" s="28" t="s">
        <v>349</v>
      </c>
      <c r="B72" s="28">
        <v>3742</v>
      </c>
      <c r="C72" s="28">
        <v>997.14</v>
      </c>
      <c r="D72" s="28">
        <v>26.647200000000002</v>
      </c>
      <c r="E72" s="28"/>
    </row>
    <row r="73" spans="1:5">
      <c r="A73" s="28" t="s">
        <v>337</v>
      </c>
      <c r="B73" s="28">
        <v>2289.41</v>
      </c>
      <c r="C73" s="28">
        <v>622.06039999999996</v>
      </c>
      <c r="D73" s="28">
        <v>27.171199999999999</v>
      </c>
      <c r="E73" s="28"/>
    </row>
    <row r="74" spans="1:5">
      <c r="A74" s="28" t="s">
        <v>418</v>
      </c>
      <c r="B74" s="28">
        <v>36061.69</v>
      </c>
      <c r="C74" s="28">
        <v>9865.6594999999998</v>
      </c>
      <c r="D74" s="28">
        <v>27.357700000000001</v>
      </c>
      <c r="E74" s="28"/>
    </row>
    <row r="75" spans="1:5">
      <c r="A75" s="28" t="s">
        <v>294</v>
      </c>
      <c r="B75" s="28">
        <v>15580.73</v>
      </c>
      <c r="C75" s="28">
        <v>4286.0628999999999</v>
      </c>
      <c r="D75" s="28">
        <v>27.508700000000001</v>
      </c>
      <c r="E75" s="28"/>
    </row>
    <row r="76" spans="1:5">
      <c r="A76" s="28" t="s">
        <v>273</v>
      </c>
      <c r="B76" s="28">
        <v>27881.47</v>
      </c>
      <c r="C76" s="28">
        <v>7794.7820000000002</v>
      </c>
      <c r="D76" s="28">
        <v>27.956800000000001</v>
      </c>
      <c r="E76" s="28"/>
    </row>
    <row r="77" spans="1:5">
      <c r="A77" s="28" t="s">
        <v>184</v>
      </c>
      <c r="B77" s="28">
        <v>4697.66</v>
      </c>
      <c r="C77" s="28">
        <v>1342.74</v>
      </c>
      <c r="D77" s="28">
        <v>28.583100000000002</v>
      </c>
      <c r="E77" s="28"/>
    </row>
    <row r="78" spans="1:5">
      <c r="A78" s="28" t="s">
        <v>358</v>
      </c>
      <c r="B78" s="28">
        <v>22274.45</v>
      </c>
      <c r="C78" s="28">
        <v>6378.55</v>
      </c>
      <c r="D78" s="28">
        <v>28.636099999999999</v>
      </c>
      <c r="E78" s="28"/>
    </row>
    <row r="79" spans="1:5">
      <c r="A79" s="28" t="s">
        <v>598</v>
      </c>
      <c r="B79" s="28">
        <v>11032.91</v>
      </c>
      <c r="C79" s="28">
        <v>3188.9135999999999</v>
      </c>
      <c r="D79" s="28">
        <v>28.903600000000001</v>
      </c>
      <c r="E79" s="28"/>
    </row>
    <row r="80" spans="1:5">
      <c r="A80" s="28" t="s">
        <v>664</v>
      </c>
      <c r="B80" s="28">
        <v>891.4</v>
      </c>
      <c r="C80" s="28">
        <v>257.72000000000003</v>
      </c>
      <c r="D80" s="28">
        <v>28.911799999999999</v>
      </c>
      <c r="E80" s="28"/>
    </row>
    <row r="81" spans="1:5">
      <c r="A81" s="28" t="s">
        <v>542</v>
      </c>
      <c r="B81" s="28">
        <v>19355.5</v>
      </c>
      <c r="C81" s="28">
        <v>5635.05</v>
      </c>
      <c r="D81" s="28">
        <v>29.113399999999999</v>
      </c>
      <c r="E81" s="28"/>
    </row>
    <row r="82" spans="1:5">
      <c r="A82" s="28" t="s">
        <v>237</v>
      </c>
      <c r="B82" s="28">
        <v>115.5</v>
      </c>
      <c r="C82" s="28">
        <v>33.844999999999999</v>
      </c>
      <c r="D82" s="28">
        <v>29.303000000000001</v>
      </c>
      <c r="E82" s="28"/>
    </row>
    <row r="83" spans="1:5">
      <c r="A83" s="28" t="s">
        <v>396</v>
      </c>
      <c r="B83" s="28">
        <v>1483.8</v>
      </c>
      <c r="C83" s="28">
        <v>436</v>
      </c>
      <c r="D83" s="28">
        <v>29.384</v>
      </c>
      <c r="E83" s="28"/>
    </row>
    <row r="84" spans="1:5">
      <c r="A84" s="28" t="s">
        <v>354</v>
      </c>
      <c r="B84" s="28">
        <v>10085.200000000001</v>
      </c>
      <c r="C84" s="28">
        <v>2968.7</v>
      </c>
      <c r="D84" s="28">
        <v>29.436199999999999</v>
      </c>
      <c r="E84" s="28"/>
    </row>
    <row r="85" spans="1:5">
      <c r="A85" s="28" t="s">
        <v>435</v>
      </c>
      <c r="B85" s="28">
        <v>10457.5</v>
      </c>
      <c r="C85" s="28">
        <v>3105.3</v>
      </c>
      <c r="D85" s="28">
        <v>29.694400000000002</v>
      </c>
      <c r="E85" s="28"/>
    </row>
    <row r="86" spans="1:5">
      <c r="A86" s="28" t="s">
        <v>321</v>
      </c>
      <c r="B86" s="28">
        <v>7132.28</v>
      </c>
      <c r="C86" s="28">
        <v>2144.9699999999998</v>
      </c>
      <c r="D86" s="28">
        <v>30.074100000000001</v>
      </c>
      <c r="E86" s="28"/>
    </row>
    <row r="87" spans="1:5">
      <c r="A87" s="28" t="s">
        <v>317</v>
      </c>
      <c r="B87" s="28">
        <v>1575</v>
      </c>
      <c r="C87" s="28">
        <v>474.52499999999998</v>
      </c>
      <c r="D87" s="28">
        <v>30.128499999999999</v>
      </c>
      <c r="E87" s="28"/>
    </row>
    <row r="88" spans="1:5">
      <c r="A88" s="28" t="s">
        <v>263</v>
      </c>
      <c r="B88" s="28">
        <v>6061.43</v>
      </c>
      <c r="C88" s="28">
        <v>1839.8536999999999</v>
      </c>
      <c r="D88" s="28">
        <v>30.353400000000001</v>
      </c>
      <c r="E88" s="28"/>
    </row>
    <row r="89" spans="1:5">
      <c r="A89" s="28" t="s">
        <v>183</v>
      </c>
      <c r="B89" s="28">
        <v>3668.64</v>
      </c>
      <c r="C89" s="28">
        <v>1116.3320000000001</v>
      </c>
      <c r="D89" s="28">
        <v>30.428999999999998</v>
      </c>
      <c r="E89" s="28"/>
    </row>
    <row r="90" spans="1:5">
      <c r="A90" s="28" t="s">
        <v>8</v>
      </c>
      <c r="B90" s="28">
        <v>121.26</v>
      </c>
      <c r="C90" s="28">
        <v>36.96</v>
      </c>
      <c r="D90" s="28">
        <v>30.479900000000001</v>
      </c>
      <c r="E90" s="28"/>
    </row>
    <row r="91" spans="1:5">
      <c r="A91" s="28" t="s">
        <v>304</v>
      </c>
      <c r="B91" s="28">
        <v>8062.22</v>
      </c>
      <c r="C91" s="28">
        <v>2467.165</v>
      </c>
      <c r="D91" s="28">
        <v>30.601500000000001</v>
      </c>
      <c r="E91" s="28"/>
    </row>
    <row r="92" spans="1:5">
      <c r="A92" s="28" t="s">
        <v>296</v>
      </c>
      <c r="B92" s="28">
        <v>3017.99</v>
      </c>
      <c r="C92" s="28">
        <v>923.90599999999995</v>
      </c>
      <c r="D92" s="28">
        <v>30.613199999999999</v>
      </c>
      <c r="E92" s="28"/>
    </row>
    <row r="93" spans="1:5">
      <c r="A93" s="28" t="s">
        <v>555</v>
      </c>
      <c r="B93" s="28">
        <v>902.39</v>
      </c>
      <c r="C93" s="28">
        <v>276.35000000000002</v>
      </c>
      <c r="D93" s="28">
        <v>30.624199999999998</v>
      </c>
      <c r="E93" s="28"/>
    </row>
    <row r="94" spans="1:5">
      <c r="A94" s="28" t="s">
        <v>630</v>
      </c>
      <c r="B94" s="28">
        <v>332.15</v>
      </c>
      <c r="C94" s="28">
        <v>101.72</v>
      </c>
      <c r="D94" s="28">
        <v>30.624700000000001</v>
      </c>
      <c r="E94" s="28"/>
    </row>
    <row r="95" spans="1:5">
      <c r="A95" s="28" t="s">
        <v>302</v>
      </c>
      <c r="B95" s="28">
        <v>78965.89</v>
      </c>
      <c r="C95" s="28">
        <v>24290.274000000001</v>
      </c>
      <c r="D95" s="28">
        <v>30.760400000000001</v>
      </c>
      <c r="E95" s="28"/>
    </row>
    <row r="96" spans="1:5">
      <c r="A96" s="28" t="s">
        <v>279</v>
      </c>
      <c r="B96" s="28">
        <v>3629.7</v>
      </c>
      <c r="C96" s="28">
        <v>1119.26</v>
      </c>
      <c r="D96" s="28">
        <v>30.836099999999998</v>
      </c>
      <c r="E96" s="28"/>
    </row>
    <row r="97" spans="1:5">
      <c r="A97" s="28" t="s">
        <v>283</v>
      </c>
      <c r="B97" s="28">
        <v>3544.33</v>
      </c>
      <c r="C97" s="28">
        <v>1095.4190000000001</v>
      </c>
      <c r="D97" s="28">
        <v>30.906199999999998</v>
      </c>
      <c r="E97" s="28"/>
    </row>
    <row r="98" spans="1:5">
      <c r="A98" s="28" t="s">
        <v>181</v>
      </c>
      <c r="B98" s="28">
        <v>10702.92</v>
      </c>
      <c r="C98" s="28">
        <v>3344.69</v>
      </c>
      <c r="D98" s="28">
        <v>31.2502</v>
      </c>
      <c r="E98" s="28"/>
    </row>
    <row r="99" spans="1:5">
      <c r="A99" s="28" t="s">
        <v>638</v>
      </c>
      <c r="B99" s="28">
        <v>100.7</v>
      </c>
      <c r="C99" s="28">
        <v>31.6</v>
      </c>
      <c r="D99" s="28">
        <v>31.380299999999998</v>
      </c>
      <c r="E99" s="28"/>
    </row>
    <row r="100" spans="1:5">
      <c r="A100" s="28" t="s">
        <v>287</v>
      </c>
      <c r="B100" s="28">
        <v>3104.16</v>
      </c>
      <c r="C100" s="28">
        <v>977.45399999999995</v>
      </c>
      <c r="D100" s="28">
        <v>31.488499999999998</v>
      </c>
      <c r="E100" s="28"/>
    </row>
    <row r="101" spans="1:5">
      <c r="A101" s="28" t="s">
        <v>319</v>
      </c>
      <c r="B101" s="28">
        <v>1883.44</v>
      </c>
      <c r="C101" s="28">
        <v>594.49</v>
      </c>
      <c r="D101" s="28">
        <v>31.564</v>
      </c>
      <c r="E101" s="28"/>
    </row>
    <row r="102" spans="1:5">
      <c r="A102" s="28" t="s">
        <v>370</v>
      </c>
      <c r="B102" s="28">
        <v>35487.050000000003</v>
      </c>
      <c r="C102" s="28">
        <v>11208.74</v>
      </c>
      <c r="D102" s="28">
        <v>31.5854</v>
      </c>
      <c r="E102" s="28"/>
    </row>
    <row r="103" spans="1:5">
      <c r="A103" s="28" t="s">
        <v>649</v>
      </c>
      <c r="B103" s="28">
        <v>1550</v>
      </c>
      <c r="C103" s="28">
        <v>490</v>
      </c>
      <c r="D103" s="28">
        <v>31.6129</v>
      </c>
      <c r="E103" s="28"/>
    </row>
    <row r="104" spans="1:5">
      <c r="A104" s="28" t="s">
        <v>134</v>
      </c>
      <c r="B104" s="28">
        <v>1641.5</v>
      </c>
      <c r="C104" s="28">
        <v>519.1</v>
      </c>
      <c r="D104" s="28">
        <v>31.6235</v>
      </c>
      <c r="E104" s="28"/>
    </row>
    <row r="105" spans="1:5">
      <c r="A105" s="28" t="s">
        <v>569</v>
      </c>
      <c r="B105" s="28">
        <v>4344.7700000000004</v>
      </c>
      <c r="C105" s="28">
        <v>1374.51</v>
      </c>
      <c r="D105" s="28">
        <v>31.635899999999999</v>
      </c>
      <c r="E105" s="28"/>
    </row>
    <row r="106" spans="1:5">
      <c r="A106" s="28" t="s">
        <v>245</v>
      </c>
      <c r="B106" s="28">
        <v>1120.98</v>
      </c>
      <c r="C106" s="28">
        <v>357.52</v>
      </c>
      <c r="D106" s="28">
        <v>31.8935</v>
      </c>
      <c r="E106" s="28"/>
    </row>
    <row r="107" spans="1:5">
      <c r="A107" s="28" t="s">
        <v>284</v>
      </c>
      <c r="B107" s="28">
        <v>2287.88</v>
      </c>
      <c r="C107" s="28">
        <v>733.48</v>
      </c>
      <c r="D107" s="28">
        <v>32.0593</v>
      </c>
      <c r="E107" s="28"/>
    </row>
    <row r="108" spans="1:5">
      <c r="A108" s="28" t="s">
        <v>236</v>
      </c>
      <c r="B108" s="28">
        <v>211</v>
      </c>
      <c r="C108" s="28">
        <v>67.84</v>
      </c>
      <c r="D108" s="28">
        <v>32.151600000000002</v>
      </c>
      <c r="E108" s="28"/>
    </row>
    <row r="109" spans="1:5">
      <c r="A109" s="28" t="s">
        <v>527</v>
      </c>
      <c r="B109" s="28">
        <v>1402.64</v>
      </c>
      <c r="C109" s="28">
        <v>455.40100000000001</v>
      </c>
      <c r="D109" s="28">
        <v>32.467399999999998</v>
      </c>
      <c r="E109" s="28"/>
    </row>
    <row r="110" spans="1:5">
      <c r="A110" s="28" t="s">
        <v>342</v>
      </c>
      <c r="B110" s="28">
        <v>13587.18</v>
      </c>
      <c r="C110" s="28">
        <v>4453.4059999999999</v>
      </c>
      <c r="D110" s="28">
        <v>32.776499999999999</v>
      </c>
      <c r="E110" s="28"/>
    </row>
    <row r="111" spans="1:5">
      <c r="A111" s="28" t="s">
        <v>430</v>
      </c>
      <c r="B111" s="28">
        <v>781</v>
      </c>
      <c r="C111" s="28">
        <v>256</v>
      </c>
      <c r="D111" s="28">
        <v>32.778399999999998</v>
      </c>
      <c r="E111" s="28"/>
    </row>
    <row r="112" spans="1:5">
      <c r="A112" s="28" t="s">
        <v>17</v>
      </c>
      <c r="B112" s="28">
        <v>658.38</v>
      </c>
      <c r="C112" s="28">
        <v>217.22900000000001</v>
      </c>
      <c r="D112" s="28">
        <v>32.994399999999999</v>
      </c>
      <c r="E112" s="28"/>
    </row>
    <row r="113" spans="1:5">
      <c r="A113" s="28" t="s">
        <v>656</v>
      </c>
      <c r="B113" s="28">
        <v>183.2</v>
      </c>
      <c r="C113" s="28">
        <v>61.04</v>
      </c>
      <c r="D113" s="28">
        <v>33.3187</v>
      </c>
      <c r="E113" s="28"/>
    </row>
    <row r="114" spans="1:5">
      <c r="A114" s="28" t="s">
        <v>339</v>
      </c>
      <c r="B114" s="28">
        <v>5976.01</v>
      </c>
      <c r="C114" s="28">
        <v>1991.6026999999999</v>
      </c>
      <c r="D114" s="28">
        <v>33.326599999999999</v>
      </c>
      <c r="E114" s="28"/>
    </row>
    <row r="115" spans="1:5">
      <c r="A115" s="28" t="s">
        <v>218</v>
      </c>
      <c r="B115" s="28">
        <v>1750.07</v>
      </c>
      <c r="C115" s="28">
        <v>584.43870000000004</v>
      </c>
      <c r="D115" s="28">
        <v>33.395099999999999</v>
      </c>
      <c r="E115" s="28"/>
    </row>
    <row r="116" spans="1:5">
      <c r="A116" s="28" t="s">
        <v>341</v>
      </c>
      <c r="B116" s="28">
        <v>485.86</v>
      </c>
      <c r="C116" s="28">
        <v>162.58600000000001</v>
      </c>
      <c r="D116" s="28">
        <v>33.463500000000003</v>
      </c>
      <c r="E116" s="28"/>
    </row>
    <row r="117" spans="1:5">
      <c r="A117" s="28" t="s">
        <v>348</v>
      </c>
      <c r="B117" s="28">
        <v>2993</v>
      </c>
      <c r="C117" s="28">
        <v>1025.847</v>
      </c>
      <c r="D117" s="28">
        <v>34.274799999999999</v>
      </c>
      <c r="E117" s="28"/>
    </row>
    <row r="118" spans="1:5">
      <c r="A118" s="28" t="s">
        <v>178</v>
      </c>
      <c r="B118" s="28">
        <v>5749.41</v>
      </c>
      <c r="C118" s="28">
        <v>1972.44</v>
      </c>
      <c r="D118" s="28">
        <v>34.306800000000003</v>
      </c>
      <c r="E118" s="28"/>
    </row>
    <row r="119" spans="1:5">
      <c r="A119" s="28" t="s">
        <v>457</v>
      </c>
      <c r="B119" s="28">
        <v>8101.1</v>
      </c>
      <c r="C119" s="28">
        <v>2795.8</v>
      </c>
      <c r="D119" s="28">
        <v>34.511299999999999</v>
      </c>
      <c r="E119" s="28"/>
    </row>
    <row r="120" spans="1:5">
      <c r="A120" s="28" t="s">
        <v>150</v>
      </c>
      <c r="B120" s="28">
        <v>14379.1</v>
      </c>
      <c r="C120" s="28">
        <v>4963.8999999999996</v>
      </c>
      <c r="D120" s="28">
        <v>34.521599999999999</v>
      </c>
      <c r="E120" s="28"/>
    </row>
    <row r="121" spans="1:5">
      <c r="A121" s="28" t="s">
        <v>407</v>
      </c>
      <c r="B121" s="28">
        <v>4921.6000000000004</v>
      </c>
      <c r="C121" s="28">
        <v>1713.2</v>
      </c>
      <c r="D121" s="28">
        <v>34.809800000000003</v>
      </c>
      <c r="E121" s="28"/>
    </row>
    <row r="122" spans="1:5">
      <c r="A122" s="28" t="s">
        <v>799</v>
      </c>
      <c r="B122" s="28">
        <v>6652.37</v>
      </c>
      <c r="C122" s="28">
        <v>2316.39</v>
      </c>
      <c r="D122" s="28">
        <v>34.820500000000003</v>
      </c>
      <c r="E122" s="28"/>
    </row>
    <row r="123" spans="1:5">
      <c r="A123" s="28" t="s">
        <v>330</v>
      </c>
      <c r="B123" s="28">
        <v>12412.89</v>
      </c>
      <c r="C123" s="28">
        <v>4343.74</v>
      </c>
      <c r="D123" s="28">
        <v>34.993699999999997</v>
      </c>
      <c r="E123" s="28"/>
    </row>
    <row r="124" spans="1:5">
      <c r="A124" s="28" t="s">
        <v>72</v>
      </c>
      <c r="B124" s="28">
        <v>328.5</v>
      </c>
      <c r="C124" s="28">
        <v>115.02</v>
      </c>
      <c r="D124" s="28">
        <v>35.013599999999997</v>
      </c>
      <c r="E124" s="28"/>
    </row>
    <row r="125" spans="1:5">
      <c r="A125" s="28" t="s">
        <v>215</v>
      </c>
      <c r="B125" s="28">
        <v>1748.42</v>
      </c>
      <c r="C125" s="28">
        <v>613.21</v>
      </c>
      <c r="D125" s="28">
        <v>35.072200000000002</v>
      </c>
      <c r="E125" s="28"/>
    </row>
    <row r="126" spans="1:5">
      <c r="A126" s="28" t="s">
        <v>385</v>
      </c>
      <c r="B126" s="28">
        <v>138060.46</v>
      </c>
      <c r="C126" s="28">
        <v>48561.037600000003</v>
      </c>
      <c r="D126" s="28">
        <v>35.173699999999997</v>
      </c>
      <c r="E126" s="28"/>
    </row>
    <row r="127" spans="1:5">
      <c r="A127" s="28" t="s">
        <v>33</v>
      </c>
      <c r="B127" s="28">
        <v>629.02</v>
      </c>
      <c r="C127" s="28">
        <v>221.59200000000001</v>
      </c>
      <c r="D127" s="28">
        <v>35.228099999999998</v>
      </c>
      <c r="E127" s="28"/>
    </row>
    <row r="128" spans="1:5">
      <c r="A128" s="28" t="s">
        <v>290</v>
      </c>
      <c r="B128" s="28">
        <v>5106.78</v>
      </c>
      <c r="C128" s="28">
        <v>1799.64</v>
      </c>
      <c r="D128" s="28">
        <v>35.240200000000002</v>
      </c>
      <c r="E128" s="28"/>
    </row>
    <row r="129" spans="1:5">
      <c r="A129" s="28" t="s">
        <v>663</v>
      </c>
      <c r="B129" s="28">
        <v>2611.0700000000002</v>
      </c>
      <c r="C129" s="28">
        <v>927.81</v>
      </c>
      <c r="D129" s="28">
        <v>35.533700000000003</v>
      </c>
      <c r="E129" s="28"/>
    </row>
    <row r="130" spans="1:5">
      <c r="A130" s="28" t="s">
        <v>355</v>
      </c>
      <c r="B130" s="28">
        <v>1406.52</v>
      </c>
      <c r="C130" s="28">
        <v>499.82</v>
      </c>
      <c r="D130" s="28">
        <v>35.535899999999998</v>
      </c>
      <c r="E130" s="28"/>
    </row>
    <row r="131" spans="1:5">
      <c r="A131" s="28" t="s">
        <v>604</v>
      </c>
      <c r="B131" s="28">
        <v>1480.72</v>
      </c>
      <c r="C131" s="28">
        <v>526.4</v>
      </c>
      <c r="D131" s="28">
        <v>35.550199999999997</v>
      </c>
      <c r="E131" s="28"/>
    </row>
    <row r="132" spans="1:5">
      <c r="A132" s="28" t="s">
        <v>669</v>
      </c>
      <c r="B132" s="28">
        <v>3674.79</v>
      </c>
      <c r="C132" s="28">
        <v>1329.43</v>
      </c>
      <c r="D132" s="28">
        <v>36.177</v>
      </c>
      <c r="E132" s="28"/>
    </row>
    <row r="133" spans="1:5">
      <c r="A133" s="28" t="s">
        <v>617</v>
      </c>
      <c r="B133" s="28">
        <v>1920.07</v>
      </c>
      <c r="C133" s="28">
        <v>695.55</v>
      </c>
      <c r="D133" s="28">
        <v>36.225200000000001</v>
      </c>
      <c r="E133" s="28"/>
    </row>
    <row r="134" spans="1:5">
      <c r="A134" s="28" t="s">
        <v>111</v>
      </c>
      <c r="B134" s="28">
        <v>5344.05</v>
      </c>
      <c r="C134" s="28">
        <v>1950.7260000000001</v>
      </c>
      <c r="D134" s="28">
        <v>36.502699999999997</v>
      </c>
      <c r="E134" s="28"/>
    </row>
    <row r="135" spans="1:5">
      <c r="A135" s="28" t="s">
        <v>632</v>
      </c>
      <c r="B135" s="28">
        <v>4542.5</v>
      </c>
      <c r="C135" s="28">
        <v>1661</v>
      </c>
      <c r="D135" s="28">
        <v>36.5657</v>
      </c>
      <c r="E135" s="28"/>
    </row>
    <row r="136" spans="1:5">
      <c r="A136" s="28" t="s">
        <v>347</v>
      </c>
      <c r="B136" s="28">
        <v>27354.7</v>
      </c>
      <c r="C136" s="28">
        <v>10066.619000000001</v>
      </c>
      <c r="D136" s="28">
        <v>36.8003</v>
      </c>
      <c r="E136" s="28"/>
    </row>
    <row r="137" spans="1:5">
      <c r="A137" s="28" t="s">
        <v>586</v>
      </c>
      <c r="B137" s="28">
        <v>8580.6</v>
      </c>
      <c r="C137" s="28">
        <v>3162.6</v>
      </c>
      <c r="D137" s="28">
        <v>36.857500000000002</v>
      </c>
      <c r="E137" s="28"/>
    </row>
    <row r="138" spans="1:5">
      <c r="A138" s="28" t="s">
        <v>44</v>
      </c>
      <c r="B138" s="28">
        <v>5098.47</v>
      </c>
      <c r="C138" s="28">
        <v>1891.1313</v>
      </c>
      <c r="D138" s="28">
        <v>37.092100000000002</v>
      </c>
      <c r="E138" s="28"/>
    </row>
    <row r="139" spans="1:5">
      <c r="A139" s="28" t="s">
        <v>87</v>
      </c>
      <c r="B139" s="28">
        <v>301.66000000000003</v>
      </c>
      <c r="C139" s="28">
        <v>113.898</v>
      </c>
      <c r="D139" s="28">
        <v>37.756999999999998</v>
      </c>
      <c r="E139" s="28"/>
    </row>
    <row r="140" spans="1:5">
      <c r="A140" s="28" t="s">
        <v>138</v>
      </c>
      <c r="B140" s="28">
        <v>1434.12</v>
      </c>
      <c r="C140" s="28">
        <v>543.48</v>
      </c>
      <c r="D140" s="28">
        <v>37.8964</v>
      </c>
      <c r="E140" s="28"/>
    </row>
    <row r="141" spans="1:5">
      <c r="A141" s="28" t="s">
        <v>285</v>
      </c>
      <c r="B141" s="28">
        <v>1757.08</v>
      </c>
      <c r="C141" s="28">
        <v>669.54750000000001</v>
      </c>
      <c r="D141" s="28">
        <v>38.105600000000003</v>
      </c>
      <c r="E141" s="28"/>
    </row>
    <row r="142" spans="1:5">
      <c r="A142" s="28" t="s">
        <v>361</v>
      </c>
      <c r="B142" s="28">
        <v>3273.4</v>
      </c>
      <c r="C142" s="28">
        <v>1251.9912999999999</v>
      </c>
      <c r="D142" s="28">
        <v>38.247399999999999</v>
      </c>
      <c r="E142" s="28"/>
    </row>
    <row r="143" spans="1:5">
      <c r="A143" s="28" t="s">
        <v>702</v>
      </c>
      <c r="B143" s="28">
        <v>552.30999999999995</v>
      </c>
      <c r="C143" s="28">
        <v>211.33250000000001</v>
      </c>
      <c r="D143" s="28">
        <v>38.263300000000001</v>
      </c>
      <c r="E143" s="28"/>
    </row>
    <row r="144" spans="1:5">
      <c r="A144" s="28" t="s">
        <v>568</v>
      </c>
      <c r="B144" s="28">
        <v>4238.37</v>
      </c>
      <c r="C144" s="28">
        <v>1626.1124</v>
      </c>
      <c r="D144" s="28">
        <v>38.366399999999999</v>
      </c>
      <c r="E144" s="28"/>
    </row>
    <row r="145" spans="1:5">
      <c r="A145" s="28" t="s">
        <v>520</v>
      </c>
      <c r="B145" s="28">
        <v>244.16</v>
      </c>
      <c r="C145" s="28">
        <v>93.736000000000004</v>
      </c>
      <c r="D145" s="28">
        <v>38.391199999999998</v>
      </c>
      <c r="E145" s="28"/>
    </row>
    <row r="146" spans="1:5">
      <c r="A146" s="28" t="s">
        <v>300</v>
      </c>
      <c r="B146" s="28">
        <v>2631.8</v>
      </c>
      <c r="C146" s="28">
        <v>1015.9</v>
      </c>
      <c r="D146" s="28">
        <v>38.600900000000003</v>
      </c>
      <c r="E146" s="28"/>
    </row>
    <row r="147" spans="1:5">
      <c r="A147" s="28" t="s">
        <v>369</v>
      </c>
      <c r="B147" s="28">
        <v>6927.45</v>
      </c>
      <c r="C147" s="28">
        <v>2703.0765000000001</v>
      </c>
      <c r="D147" s="28">
        <v>39.0197</v>
      </c>
      <c r="E147" s="28"/>
    </row>
    <row r="148" spans="1:5">
      <c r="A148" s="28" t="s">
        <v>364</v>
      </c>
      <c r="B148" s="28">
        <v>1567.78</v>
      </c>
      <c r="C148" s="28">
        <v>611.91999999999996</v>
      </c>
      <c r="D148" s="28">
        <v>39.030900000000003</v>
      </c>
      <c r="E148" s="28"/>
    </row>
    <row r="149" spans="1:5">
      <c r="A149" s="28" t="s">
        <v>508</v>
      </c>
      <c r="B149" s="28">
        <v>1351.29</v>
      </c>
      <c r="C149" s="28">
        <v>527.87</v>
      </c>
      <c r="D149" s="28">
        <v>39.064100000000003</v>
      </c>
      <c r="E149" s="28"/>
    </row>
    <row r="150" spans="1:5">
      <c r="A150" s="28" t="s">
        <v>667</v>
      </c>
      <c r="B150" s="28">
        <v>5817.6</v>
      </c>
      <c r="C150" s="28">
        <v>2289.42</v>
      </c>
      <c r="D150" s="28">
        <v>39.353299999999997</v>
      </c>
      <c r="E150" s="28"/>
    </row>
    <row r="151" spans="1:5">
      <c r="A151" s="28" t="s">
        <v>583</v>
      </c>
      <c r="B151" s="28">
        <v>23214.2</v>
      </c>
      <c r="C151" s="28">
        <v>9211.66</v>
      </c>
      <c r="D151" s="28">
        <v>39.681100000000001</v>
      </c>
      <c r="E151" s="28"/>
    </row>
    <row r="152" spans="1:5">
      <c r="A152" s="28" t="s">
        <v>137</v>
      </c>
      <c r="B152" s="28">
        <v>1675.86</v>
      </c>
      <c r="C152" s="28">
        <v>669.11</v>
      </c>
      <c r="D152" s="28">
        <v>39.926299999999998</v>
      </c>
      <c r="E152" s="28"/>
    </row>
    <row r="153" spans="1:5">
      <c r="A153" s="28" t="s">
        <v>398</v>
      </c>
      <c r="B153" s="28">
        <v>513.16999999999996</v>
      </c>
      <c r="C153" s="28">
        <v>206.214</v>
      </c>
      <c r="D153" s="28">
        <v>40.1843</v>
      </c>
      <c r="E153" s="28"/>
    </row>
    <row r="154" spans="1:5">
      <c r="A154" s="28" t="s">
        <v>782</v>
      </c>
      <c r="B154" s="28">
        <v>800</v>
      </c>
      <c r="C154" s="28">
        <v>321.89999999999998</v>
      </c>
      <c r="D154" s="28">
        <v>40.237499999999997</v>
      </c>
      <c r="E154" s="28"/>
    </row>
    <row r="155" spans="1:5">
      <c r="A155" s="28" t="s">
        <v>374</v>
      </c>
      <c r="B155" s="28">
        <v>8437.76</v>
      </c>
      <c r="C155" s="28">
        <v>3401.9110000000001</v>
      </c>
      <c r="D155" s="28">
        <v>40.317700000000002</v>
      </c>
      <c r="E155" s="28"/>
    </row>
    <row r="156" spans="1:5">
      <c r="A156" s="28" t="s">
        <v>253</v>
      </c>
      <c r="B156" s="28">
        <v>4281.68</v>
      </c>
      <c r="C156" s="28">
        <v>1740.7375</v>
      </c>
      <c r="D156" s="28">
        <v>40.6554</v>
      </c>
      <c r="E156" s="28"/>
    </row>
    <row r="157" spans="1:5">
      <c r="A157" s="28" t="s">
        <v>301</v>
      </c>
      <c r="B157" s="28">
        <v>2690.84</v>
      </c>
      <c r="C157" s="28">
        <v>1094.96</v>
      </c>
      <c r="D157" s="28">
        <v>40.692100000000003</v>
      </c>
      <c r="E157" s="28"/>
    </row>
    <row r="158" spans="1:5">
      <c r="A158" s="28" t="s">
        <v>128</v>
      </c>
      <c r="B158" s="28">
        <v>1043.97</v>
      </c>
      <c r="C158" s="28">
        <v>425.19</v>
      </c>
      <c r="D158" s="28">
        <v>40.728099999999998</v>
      </c>
      <c r="E158" s="28"/>
    </row>
    <row r="159" spans="1:5">
      <c r="A159" s="28" t="s">
        <v>307</v>
      </c>
      <c r="B159" s="28">
        <v>2615.9899999999998</v>
      </c>
      <c r="C159" s="28">
        <v>1068.377</v>
      </c>
      <c r="D159" s="28">
        <v>40.840200000000003</v>
      </c>
      <c r="E159" s="28"/>
    </row>
    <row r="160" spans="1:5">
      <c r="A160" s="28" t="s">
        <v>255</v>
      </c>
      <c r="B160" s="28">
        <v>112</v>
      </c>
      <c r="C160" s="28">
        <v>45.76</v>
      </c>
      <c r="D160" s="28">
        <v>40.857100000000003</v>
      </c>
      <c r="E160" s="28"/>
    </row>
    <row r="161" spans="1:5">
      <c r="A161" s="28" t="s">
        <v>382</v>
      </c>
      <c r="B161" s="28">
        <v>12151</v>
      </c>
      <c r="C161" s="28">
        <v>4990.0259999999998</v>
      </c>
      <c r="D161" s="28">
        <v>41.066699999999997</v>
      </c>
      <c r="E161" s="28"/>
    </row>
    <row r="162" spans="1:5">
      <c r="A162" s="28" t="s">
        <v>163</v>
      </c>
      <c r="B162" s="28">
        <v>2035.2</v>
      </c>
      <c r="C162" s="28">
        <v>835.79200000000003</v>
      </c>
      <c r="D162" s="28">
        <v>41.066800000000001</v>
      </c>
      <c r="E162" s="28"/>
    </row>
    <row r="163" spans="1:5">
      <c r="A163" s="28" t="s">
        <v>228</v>
      </c>
      <c r="B163" s="28">
        <v>1490.34</v>
      </c>
      <c r="C163" s="28">
        <v>613.27</v>
      </c>
      <c r="D163" s="28">
        <v>41.1496</v>
      </c>
      <c r="E163" s="28"/>
    </row>
    <row r="164" spans="1:5">
      <c r="A164" s="28" t="s">
        <v>802</v>
      </c>
      <c r="B164" s="28">
        <v>1487.74</v>
      </c>
      <c r="C164" s="28">
        <v>612.20000000000005</v>
      </c>
      <c r="D164" s="28">
        <v>41.1496</v>
      </c>
      <c r="E164" s="28"/>
    </row>
    <row r="165" spans="1:5">
      <c r="A165" s="28" t="s">
        <v>458</v>
      </c>
      <c r="B165" s="28">
        <v>1465.28</v>
      </c>
      <c r="C165" s="28">
        <v>603.23</v>
      </c>
      <c r="D165" s="28">
        <v>41.168199999999999</v>
      </c>
      <c r="E165" s="28"/>
    </row>
    <row r="166" spans="1:5">
      <c r="A166" s="28" t="s">
        <v>421</v>
      </c>
      <c r="B166" s="28">
        <v>1614.37</v>
      </c>
      <c r="C166" s="28">
        <v>667.72</v>
      </c>
      <c r="D166" s="28">
        <v>41.360999999999997</v>
      </c>
      <c r="E166" s="28"/>
    </row>
    <row r="167" spans="1:5">
      <c r="A167" s="28" t="s">
        <v>597</v>
      </c>
      <c r="B167" s="28">
        <v>936</v>
      </c>
      <c r="C167" s="28">
        <v>387.55</v>
      </c>
      <c r="D167" s="28">
        <v>41.404899999999998</v>
      </c>
      <c r="E167" s="28"/>
    </row>
    <row r="168" spans="1:5">
      <c r="A168" s="28" t="s">
        <v>697</v>
      </c>
      <c r="B168" s="28">
        <v>31455</v>
      </c>
      <c r="C168" s="28">
        <v>13169.38</v>
      </c>
      <c r="D168" s="28">
        <v>41.8673</v>
      </c>
      <c r="E168" s="28"/>
    </row>
    <row r="169" spans="1:5">
      <c r="A169" s="28" t="s">
        <v>159</v>
      </c>
      <c r="B169" s="28">
        <v>913.1</v>
      </c>
      <c r="C169" s="28">
        <v>382.39</v>
      </c>
      <c r="D169" s="28">
        <v>41.8782</v>
      </c>
      <c r="E169" s="28"/>
    </row>
    <row r="170" spans="1:5">
      <c r="A170" s="28" t="s">
        <v>362</v>
      </c>
      <c r="B170" s="28">
        <v>26885.9</v>
      </c>
      <c r="C170" s="28">
        <v>11272.98</v>
      </c>
      <c r="D170" s="28">
        <v>41.928899999999999</v>
      </c>
      <c r="E170" s="28"/>
    </row>
    <row r="171" spans="1:5">
      <c r="A171" s="28" t="s">
        <v>594</v>
      </c>
      <c r="B171" s="28">
        <v>2494.6</v>
      </c>
      <c r="C171" s="28">
        <v>1053</v>
      </c>
      <c r="D171" s="28">
        <v>42.211100000000002</v>
      </c>
      <c r="E171" s="28"/>
    </row>
    <row r="172" spans="1:5">
      <c r="A172" s="28" t="s">
        <v>167</v>
      </c>
      <c r="B172" s="28">
        <v>998.91</v>
      </c>
      <c r="C172" s="28">
        <v>421.90600000000001</v>
      </c>
      <c r="D172" s="28">
        <v>42.236600000000003</v>
      </c>
      <c r="E172" s="28"/>
    </row>
    <row r="173" spans="1:5">
      <c r="A173" s="28" t="s">
        <v>671</v>
      </c>
      <c r="B173" s="28">
        <v>44948.86</v>
      </c>
      <c r="C173" s="28">
        <v>18995.891100000001</v>
      </c>
      <c r="D173" s="28">
        <v>42.261099999999999</v>
      </c>
      <c r="E173" s="28"/>
    </row>
    <row r="174" spans="1:5">
      <c r="A174" s="28" t="s">
        <v>277</v>
      </c>
      <c r="B174" s="28">
        <v>3052.95</v>
      </c>
      <c r="C174" s="28">
        <v>1293.6400000000001</v>
      </c>
      <c r="D174" s="28">
        <v>42.373399999999997</v>
      </c>
      <c r="E174" s="28"/>
    </row>
    <row r="175" spans="1:5">
      <c r="A175" s="28" t="s">
        <v>314</v>
      </c>
      <c r="B175" s="28">
        <v>1049.94</v>
      </c>
      <c r="C175" s="28">
        <v>445.11</v>
      </c>
      <c r="D175" s="28">
        <v>42.393799999999999</v>
      </c>
      <c r="E175" s="28"/>
    </row>
    <row r="176" spans="1:5">
      <c r="A176" s="28" t="s">
        <v>213</v>
      </c>
      <c r="B176" s="28">
        <v>900</v>
      </c>
      <c r="C176" s="28">
        <v>382.2</v>
      </c>
      <c r="D176" s="28">
        <v>42.4666</v>
      </c>
      <c r="E176" s="28"/>
    </row>
    <row r="177" spans="1:5">
      <c r="A177" s="28" t="s">
        <v>76</v>
      </c>
      <c r="B177" s="28">
        <v>473.24</v>
      </c>
      <c r="C177" s="28">
        <v>200.994</v>
      </c>
      <c r="D177" s="28">
        <v>42.471800000000002</v>
      </c>
      <c r="E177" s="28"/>
    </row>
    <row r="178" spans="1:5">
      <c r="A178" s="28" t="s">
        <v>114</v>
      </c>
      <c r="B178" s="28">
        <v>1145.04</v>
      </c>
      <c r="C178" s="28">
        <v>490.08</v>
      </c>
      <c r="D178" s="28">
        <v>42.800199999999997</v>
      </c>
      <c r="E178" s="28"/>
    </row>
    <row r="179" spans="1:5">
      <c r="A179" s="28" t="s">
        <v>432</v>
      </c>
      <c r="B179" s="28">
        <v>4500</v>
      </c>
      <c r="C179" s="28">
        <v>1928.75</v>
      </c>
      <c r="D179" s="28">
        <v>42.8611</v>
      </c>
      <c r="E179" s="28"/>
    </row>
    <row r="180" spans="1:5">
      <c r="A180" s="28" t="s">
        <v>303</v>
      </c>
      <c r="B180" s="28">
        <v>5386</v>
      </c>
      <c r="C180" s="28">
        <v>2309.46</v>
      </c>
      <c r="D180" s="28">
        <v>42.878900000000002</v>
      </c>
      <c r="E180" s="28"/>
    </row>
    <row r="181" spans="1:5">
      <c r="A181" s="28" t="s">
        <v>141</v>
      </c>
      <c r="B181" s="28">
        <v>2103.09</v>
      </c>
      <c r="C181" s="28">
        <v>904.41240000000005</v>
      </c>
      <c r="D181" s="28">
        <v>43.003900000000002</v>
      </c>
      <c r="E181" s="28"/>
    </row>
    <row r="182" spans="1:5">
      <c r="A182" s="28" t="s">
        <v>593</v>
      </c>
      <c r="B182" s="28">
        <v>3842.25</v>
      </c>
      <c r="C182" s="28">
        <v>1654.58</v>
      </c>
      <c r="D182" s="28">
        <v>43.0627</v>
      </c>
      <c r="E182" s="28"/>
    </row>
    <row r="183" spans="1:5">
      <c r="A183" s="28" t="s">
        <v>610</v>
      </c>
      <c r="B183" s="28">
        <v>900</v>
      </c>
      <c r="C183" s="28">
        <v>387.9</v>
      </c>
      <c r="D183" s="28">
        <v>43.1</v>
      </c>
      <c r="E183" s="28"/>
    </row>
    <row r="184" spans="1:5">
      <c r="A184" s="28" t="s">
        <v>437</v>
      </c>
      <c r="B184" s="28">
        <v>711.2</v>
      </c>
      <c r="C184" s="28">
        <v>307.36</v>
      </c>
      <c r="D184" s="28">
        <v>43.216999999999999</v>
      </c>
      <c r="E184" s="28"/>
    </row>
    <row r="185" spans="1:5">
      <c r="A185" s="28" t="s">
        <v>177</v>
      </c>
      <c r="B185" s="28">
        <v>2178.9899999999998</v>
      </c>
      <c r="C185" s="28">
        <v>942.49</v>
      </c>
      <c r="D185" s="28">
        <v>43.253500000000003</v>
      </c>
      <c r="E185" s="28"/>
    </row>
    <row r="186" spans="1:5">
      <c r="A186" s="28" t="s">
        <v>129</v>
      </c>
      <c r="B186" s="28">
        <v>2314.52</v>
      </c>
      <c r="C186" s="28">
        <v>1001.3</v>
      </c>
      <c r="D186" s="28">
        <v>43.261600000000001</v>
      </c>
      <c r="E186" s="28"/>
    </row>
    <row r="187" spans="1:5">
      <c r="A187" s="28" t="s">
        <v>109</v>
      </c>
      <c r="B187" s="28">
        <v>6355.73</v>
      </c>
      <c r="C187" s="28">
        <v>2751.3879999999999</v>
      </c>
      <c r="D187" s="28">
        <v>43.2898</v>
      </c>
      <c r="E187" s="28"/>
    </row>
    <row r="188" spans="1:5">
      <c r="A188" s="28" t="s">
        <v>327</v>
      </c>
      <c r="B188" s="28">
        <v>2060.58</v>
      </c>
      <c r="C188" s="28">
        <v>897.36199999999997</v>
      </c>
      <c r="D188" s="28">
        <v>43.548999999999999</v>
      </c>
      <c r="E188" s="28"/>
    </row>
    <row r="189" spans="1:5">
      <c r="A189" s="28" t="s">
        <v>599</v>
      </c>
      <c r="B189" s="28">
        <v>249.69</v>
      </c>
      <c r="C189" s="28">
        <v>108.89</v>
      </c>
      <c r="D189" s="28">
        <v>43.61</v>
      </c>
      <c r="E189" s="28"/>
    </row>
    <row r="190" spans="1:5">
      <c r="A190" s="28" t="s">
        <v>9</v>
      </c>
      <c r="B190" s="28">
        <v>1191.82</v>
      </c>
      <c r="C190" s="28">
        <v>519.75900000000001</v>
      </c>
      <c r="D190" s="28">
        <v>43.610500000000002</v>
      </c>
      <c r="E190" s="28"/>
    </row>
    <row r="191" spans="1:5">
      <c r="A191" s="28" t="s">
        <v>647</v>
      </c>
      <c r="B191" s="28">
        <v>438.34</v>
      </c>
      <c r="C191" s="28">
        <v>191.82400000000001</v>
      </c>
      <c r="D191" s="28">
        <v>43.761400000000002</v>
      </c>
      <c r="E191" s="28"/>
    </row>
    <row r="192" spans="1:5">
      <c r="A192" s="28" t="s">
        <v>219</v>
      </c>
      <c r="B192" s="28">
        <v>2657.08</v>
      </c>
      <c r="C192" s="28">
        <v>1165.96</v>
      </c>
      <c r="D192" s="28">
        <v>43.8812</v>
      </c>
      <c r="E192" s="28"/>
    </row>
    <row r="193" spans="1:5">
      <c r="A193" s="28" t="s">
        <v>241</v>
      </c>
      <c r="B193" s="28">
        <v>1835.1</v>
      </c>
      <c r="C193" s="28">
        <v>805.5</v>
      </c>
      <c r="D193" s="28">
        <v>43.893999999999998</v>
      </c>
      <c r="E193" s="28"/>
    </row>
    <row r="194" spans="1:5">
      <c r="A194" s="28" t="s">
        <v>409</v>
      </c>
      <c r="B194" s="28">
        <v>4808.72</v>
      </c>
      <c r="C194" s="28">
        <v>2114</v>
      </c>
      <c r="D194" s="28">
        <v>43.961799999999997</v>
      </c>
      <c r="E194" s="28"/>
    </row>
    <row r="195" spans="1:5">
      <c r="A195" s="28" t="s">
        <v>131</v>
      </c>
      <c r="B195" s="28">
        <v>216.04</v>
      </c>
      <c r="C195" s="28">
        <v>95.691999999999993</v>
      </c>
      <c r="D195" s="28">
        <v>44.293599999999998</v>
      </c>
      <c r="E195" s="28"/>
    </row>
    <row r="196" spans="1:5">
      <c r="A196" s="28" t="s">
        <v>530</v>
      </c>
      <c r="B196" s="28">
        <v>307.8</v>
      </c>
      <c r="C196" s="28">
        <v>136.9</v>
      </c>
      <c r="D196" s="28">
        <v>44.476900000000001</v>
      </c>
      <c r="E196" s="28"/>
    </row>
    <row r="197" spans="1:5">
      <c r="A197" s="28" t="s">
        <v>738</v>
      </c>
      <c r="B197" s="28">
        <v>900.24</v>
      </c>
      <c r="C197" s="28">
        <v>400.85</v>
      </c>
      <c r="D197" s="28">
        <v>44.527000000000001</v>
      </c>
      <c r="E197" s="28"/>
    </row>
    <row r="198" spans="1:5">
      <c r="A198" s="28" t="s">
        <v>678</v>
      </c>
      <c r="B198" s="28">
        <v>3741</v>
      </c>
      <c r="C198" s="28">
        <v>1671.6583000000001</v>
      </c>
      <c r="D198" s="28">
        <v>44.684699999999999</v>
      </c>
      <c r="E198" s="28"/>
    </row>
    <row r="199" spans="1:5">
      <c r="A199" s="28" t="s">
        <v>652</v>
      </c>
      <c r="B199" s="28">
        <v>640.03</v>
      </c>
      <c r="C199" s="28">
        <v>286.48599999999999</v>
      </c>
      <c r="D199" s="28">
        <v>44.761299999999999</v>
      </c>
      <c r="E199" s="28"/>
    </row>
    <row r="200" spans="1:5">
      <c r="A200" s="28" t="s">
        <v>180</v>
      </c>
      <c r="B200" s="28">
        <v>1200.42</v>
      </c>
      <c r="C200" s="28">
        <v>539.1</v>
      </c>
      <c r="D200" s="28">
        <v>44.909199999999998</v>
      </c>
      <c r="E200" s="28"/>
    </row>
    <row r="201" spans="1:5">
      <c r="A201" s="28" t="s">
        <v>708</v>
      </c>
      <c r="B201" s="28">
        <v>4915.7</v>
      </c>
      <c r="C201" s="28">
        <v>2221.56</v>
      </c>
      <c r="D201" s="28">
        <v>45.193100000000001</v>
      </c>
      <c r="E201" s="28"/>
    </row>
    <row r="202" spans="1:5">
      <c r="A202" s="28" t="s">
        <v>804</v>
      </c>
      <c r="B202" s="28">
        <v>282.56</v>
      </c>
      <c r="C202" s="28">
        <v>127.773</v>
      </c>
      <c r="D202" s="28">
        <v>45.219700000000003</v>
      </c>
      <c r="E202" s="28"/>
    </row>
    <row r="203" spans="1:5">
      <c r="A203" s="28" t="s">
        <v>705</v>
      </c>
      <c r="B203" s="28">
        <v>175.63</v>
      </c>
      <c r="C203" s="28">
        <v>79.540000000000006</v>
      </c>
      <c r="D203" s="28">
        <v>45.2883</v>
      </c>
      <c r="E203" s="28"/>
    </row>
    <row r="204" spans="1:5">
      <c r="A204" s="28" t="s">
        <v>533</v>
      </c>
      <c r="B204" s="28">
        <v>5306.4</v>
      </c>
      <c r="C204" s="28">
        <v>2412.1950000000002</v>
      </c>
      <c r="D204" s="28">
        <v>45.458199999999998</v>
      </c>
      <c r="E204" s="28"/>
    </row>
    <row r="205" spans="1:5">
      <c r="A205" s="28" t="s">
        <v>106</v>
      </c>
      <c r="B205" s="28">
        <v>10046.4</v>
      </c>
      <c r="C205" s="28">
        <v>4569.32</v>
      </c>
      <c r="D205" s="28">
        <v>45.482100000000003</v>
      </c>
      <c r="E205" s="28"/>
    </row>
    <row r="206" spans="1:5">
      <c r="A206" s="28" t="s">
        <v>340</v>
      </c>
      <c r="B206" s="28">
        <v>10772.69</v>
      </c>
      <c r="C206" s="28">
        <v>4901.2533999999996</v>
      </c>
      <c r="D206" s="28">
        <v>45.497</v>
      </c>
      <c r="E206" s="28"/>
    </row>
    <row r="207" spans="1:5">
      <c r="A207" s="28" t="s">
        <v>378</v>
      </c>
      <c r="B207" s="28">
        <v>34086.18</v>
      </c>
      <c r="C207" s="28">
        <v>15532.35</v>
      </c>
      <c r="D207" s="28">
        <v>45.567799999999998</v>
      </c>
      <c r="E207" s="28"/>
    </row>
    <row r="208" spans="1:5">
      <c r="A208" s="28" t="s">
        <v>675</v>
      </c>
      <c r="B208" s="28">
        <v>608.58000000000004</v>
      </c>
      <c r="C208" s="28">
        <v>278.92200000000003</v>
      </c>
      <c r="D208" s="28">
        <v>45.831600000000002</v>
      </c>
      <c r="E208" s="28"/>
    </row>
    <row r="209" spans="1:5">
      <c r="A209" s="28" t="s">
        <v>365</v>
      </c>
      <c r="B209" s="28">
        <v>6903.68</v>
      </c>
      <c r="C209" s="28">
        <v>3173.7</v>
      </c>
      <c r="D209" s="28">
        <v>45.9711</v>
      </c>
      <c r="E209" s="28"/>
    </row>
    <row r="210" spans="1:5">
      <c r="A210" s="28" t="s">
        <v>650</v>
      </c>
      <c r="B210" s="28">
        <v>1862.84</v>
      </c>
      <c r="C210" s="28">
        <v>857.49</v>
      </c>
      <c r="D210" s="28">
        <v>46.031300000000002</v>
      </c>
      <c r="E210" s="28"/>
    </row>
    <row r="211" spans="1:5">
      <c r="A211" s="28" t="s">
        <v>311</v>
      </c>
      <c r="B211" s="28">
        <v>19420.53</v>
      </c>
      <c r="C211" s="28">
        <v>8950.4860000000008</v>
      </c>
      <c r="D211" s="28">
        <v>46.087699999999998</v>
      </c>
      <c r="E211" s="28"/>
    </row>
    <row r="212" spans="1:5">
      <c r="A212" s="28" t="s">
        <v>310</v>
      </c>
      <c r="B212" s="28">
        <v>1945.73</v>
      </c>
      <c r="C212" s="28">
        <v>898.42600000000004</v>
      </c>
      <c r="D212" s="28">
        <v>46.174199999999999</v>
      </c>
      <c r="E212" s="28"/>
    </row>
    <row r="213" spans="1:5">
      <c r="A213" s="28" t="s">
        <v>523</v>
      </c>
      <c r="B213" s="28">
        <v>86.71</v>
      </c>
      <c r="C213" s="28">
        <v>40.07</v>
      </c>
      <c r="D213" s="28">
        <v>46.211500000000001</v>
      </c>
      <c r="E213" s="28"/>
    </row>
    <row r="214" spans="1:5">
      <c r="A214" s="28" t="s">
        <v>513</v>
      </c>
      <c r="B214" s="28">
        <v>529.1</v>
      </c>
      <c r="C214" s="28">
        <v>246.6</v>
      </c>
      <c r="D214" s="28">
        <v>46.607399999999998</v>
      </c>
      <c r="E214" s="28"/>
    </row>
    <row r="215" spans="1:5">
      <c r="A215" s="28" t="s">
        <v>320</v>
      </c>
      <c r="B215" s="28">
        <v>5068.84</v>
      </c>
      <c r="C215" s="28">
        <v>2368.3335999999999</v>
      </c>
      <c r="D215" s="28">
        <v>46.723300000000002</v>
      </c>
      <c r="E215" s="28"/>
    </row>
    <row r="216" spans="1:5">
      <c r="A216" s="28" t="s">
        <v>51</v>
      </c>
      <c r="B216" s="28">
        <v>325.66000000000003</v>
      </c>
      <c r="C216" s="28">
        <v>152.245</v>
      </c>
      <c r="D216" s="28">
        <v>46.749600000000001</v>
      </c>
      <c r="E216" s="28"/>
    </row>
    <row r="217" spans="1:5">
      <c r="A217" s="28" t="s">
        <v>633</v>
      </c>
      <c r="B217" s="28">
        <v>435.27</v>
      </c>
      <c r="C217" s="28">
        <v>205.73</v>
      </c>
      <c r="D217" s="28">
        <v>47.264899999999997</v>
      </c>
      <c r="E217" s="28"/>
    </row>
    <row r="218" spans="1:5">
      <c r="A218" s="28" t="s">
        <v>707</v>
      </c>
      <c r="B218" s="28">
        <v>5223.18</v>
      </c>
      <c r="C218" s="28">
        <v>2490.1799999999998</v>
      </c>
      <c r="D218" s="28">
        <v>47.6755</v>
      </c>
      <c r="E218" s="28"/>
    </row>
    <row r="219" spans="1:5">
      <c r="A219" s="28" t="s">
        <v>400</v>
      </c>
      <c r="B219" s="28">
        <v>600.79999999999995</v>
      </c>
      <c r="C219" s="28">
        <v>286.55</v>
      </c>
      <c r="D219" s="28">
        <v>47.694699999999997</v>
      </c>
      <c r="E219" s="28"/>
    </row>
    <row r="220" spans="1:5">
      <c r="A220" s="28" t="s">
        <v>367</v>
      </c>
      <c r="B220" s="28">
        <v>5189.07</v>
      </c>
      <c r="C220" s="28">
        <v>2475.7269999999999</v>
      </c>
      <c r="D220" s="28">
        <v>47.7104</v>
      </c>
      <c r="E220" s="28"/>
    </row>
    <row r="221" spans="1:5">
      <c r="A221" s="28" t="s">
        <v>276</v>
      </c>
      <c r="B221" s="28">
        <v>2767.56</v>
      </c>
      <c r="C221" s="28">
        <v>1339.02</v>
      </c>
      <c r="D221" s="28">
        <v>48.382599999999996</v>
      </c>
      <c r="E221" s="28"/>
    </row>
    <row r="222" spans="1:5">
      <c r="A222" s="28" t="s">
        <v>16</v>
      </c>
      <c r="B222" s="28">
        <v>1678.66</v>
      </c>
      <c r="C222" s="28">
        <v>815.77</v>
      </c>
      <c r="D222" s="28">
        <v>48.596400000000003</v>
      </c>
      <c r="E222" s="28"/>
    </row>
    <row r="223" spans="1:5">
      <c r="A223" s="28" t="s">
        <v>392</v>
      </c>
      <c r="B223" s="28">
        <v>1322.8</v>
      </c>
      <c r="C223" s="28">
        <v>643.23</v>
      </c>
      <c r="D223" s="28">
        <v>48.626300000000001</v>
      </c>
      <c r="E223" s="28"/>
    </row>
    <row r="224" spans="1:5">
      <c r="A224" s="28" t="s">
        <v>297</v>
      </c>
      <c r="B224" s="28">
        <v>5812.24</v>
      </c>
      <c r="C224" s="28">
        <v>2832.76</v>
      </c>
      <c r="D224" s="28">
        <v>48.7378</v>
      </c>
      <c r="E224" s="28"/>
    </row>
    <row r="225" spans="1:5">
      <c r="A225" s="28" t="s">
        <v>393</v>
      </c>
      <c r="B225" s="28">
        <v>449.49</v>
      </c>
      <c r="C225" s="28">
        <v>219.61</v>
      </c>
      <c r="D225" s="28">
        <v>48.857500000000002</v>
      </c>
      <c r="E225" s="28"/>
    </row>
    <row r="226" spans="1:5">
      <c r="A226" s="28" t="s">
        <v>584</v>
      </c>
      <c r="B226" s="28">
        <v>20848</v>
      </c>
      <c r="C226" s="28">
        <v>10240.5244</v>
      </c>
      <c r="D226" s="28">
        <v>49.119900000000001</v>
      </c>
      <c r="E226" s="28"/>
    </row>
    <row r="227" spans="1:5">
      <c r="A227" s="28" t="s">
        <v>353</v>
      </c>
      <c r="B227" s="28">
        <v>7674</v>
      </c>
      <c r="C227" s="28">
        <v>3777.6559000000002</v>
      </c>
      <c r="D227" s="28">
        <v>49.226599999999998</v>
      </c>
      <c r="E227" s="28"/>
    </row>
    <row r="228" spans="1:5">
      <c r="A228" s="28" t="s">
        <v>144</v>
      </c>
      <c r="B228" s="28">
        <v>748.23</v>
      </c>
      <c r="C228" s="28">
        <v>371.28699999999998</v>
      </c>
      <c r="D228" s="28">
        <v>49.622</v>
      </c>
      <c r="E228" s="28"/>
    </row>
    <row r="229" spans="1:5">
      <c r="A229" s="28" t="s">
        <v>291</v>
      </c>
      <c r="B229" s="28">
        <v>787.44</v>
      </c>
      <c r="C229" s="28">
        <v>392.45</v>
      </c>
      <c r="D229" s="28">
        <v>49.838700000000003</v>
      </c>
      <c r="E229" s="28"/>
    </row>
    <row r="230" spans="1:5">
      <c r="A230" s="28" t="s">
        <v>190</v>
      </c>
      <c r="B230" s="28">
        <v>2130.63</v>
      </c>
      <c r="C230" s="28">
        <v>1065.7550000000001</v>
      </c>
      <c r="D230" s="28">
        <v>50.020600000000002</v>
      </c>
      <c r="E230" s="28"/>
    </row>
    <row r="231" spans="1:5">
      <c r="A231" s="28" t="s">
        <v>68</v>
      </c>
      <c r="B231" s="28">
        <v>1262.6600000000001</v>
      </c>
      <c r="C231" s="28">
        <v>631.97</v>
      </c>
      <c r="D231" s="28">
        <v>50.050600000000003</v>
      </c>
      <c r="E231" s="28"/>
    </row>
    <row r="232" spans="1:5">
      <c r="A232" s="28" t="s">
        <v>658</v>
      </c>
      <c r="B232" s="28">
        <v>304.49</v>
      </c>
      <c r="C232" s="28">
        <v>153.07400000000001</v>
      </c>
      <c r="D232" s="28">
        <v>50.272199999999998</v>
      </c>
      <c r="E232" s="28"/>
    </row>
    <row r="233" spans="1:5">
      <c r="A233" s="28" t="s">
        <v>565</v>
      </c>
      <c r="B233" s="28">
        <v>288.89</v>
      </c>
      <c r="C233" s="28">
        <v>145.43</v>
      </c>
      <c r="D233" s="28">
        <v>50.340899999999998</v>
      </c>
      <c r="E233" s="28"/>
    </row>
    <row r="234" spans="1:5">
      <c r="A234" s="28" t="s">
        <v>148</v>
      </c>
      <c r="B234" s="28">
        <v>522.86</v>
      </c>
      <c r="C234" s="28">
        <v>263.44</v>
      </c>
      <c r="D234" s="28">
        <v>50.384399999999999</v>
      </c>
      <c r="E234" s="28"/>
    </row>
    <row r="235" spans="1:5">
      <c r="A235" s="28" t="s">
        <v>247</v>
      </c>
      <c r="B235" s="28">
        <v>58.66</v>
      </c>
      <c r="C235" s="28">
        <v>29.667999999999999</v>
      </c>
      <c r="D235" s="28">
        <v>50.5762</v>
      </c>
      <c r="E235" s="28"/>
    </row>
    <row r="236" spans="1:5">
      <c r="A236" s="28" t="s">
        <v>574</v>
      </c>
      <c r="B236" s="28">
        <v>2304</v>
      </c>
      <c r="C236" s="28">
        <v>1168</v>
      </c>
      <c r="D236" s="28">
        <v>50.694400000000002</v>
      </c>
      <c r="E236" s="28"/>
    </row>
    <row r="237" spans="1:5">
      <c r="A237" s="28" t="s">
        <v>74</v>
      </c>
      <c r="B237" s="28">
        <v>433.33</v>
      </c>
      <c r="C237" s="28">
        <v>220.285</v>
      </c>
      <c r="D237" s="28">
        <v>50.835299999999997</v>
      </c>
      <c r="E237" s="28"/>
    </row>
    <row r="238" spans="1:5">
      <c r="A238" s="28" t="s">
        <v>55</v>
      </c>
      <c r="B238" s="28">
        <v>622.91999999999996</v>
      </c>
      <c r="C238" s="28">
        <v>316.89999999999998</v>
      </c>
      <c r="D238" s="28">
        <v>50.8733</v>
      </c>
      <c r="E238" s="28"/>
    </row>
    <row r="239" spans="1:5">
      <c r="A239" s="28" t="s">
        <v>461</v>
      </c>
      <c r="B239" s="28">
        <v>458.46</v>
      </c>
      <c r="C239" s="28">
        <v>235.77</v>
      </c>
      <c r="D239" s="28">
        <v>51.426499999999997</v>
      </c>
      <c r="E239" s="28"/>
    </row>
    <row r="240" spans="1:5">
      <c r="A240" s="28" t="s">
        <v>679</v>
      </c>
      <c r="B240" s="28">
        <v>305.05</v>
      </c>
      <c r="C240" s="28">
        <v>157.477</v>
      </c>
      <c r="D240" s="28">
        <v>51.6233</v>
      </c>
      <c r="E240" s="28"/>
    </row>
    <row r="241" spans="1:5">
      <c r="A241" s="28" t="s">
        <v>161</v>
      </c>
      <c r="B241" s="28">
        <v>862.56</v>
      </c>
      <c r="C241" s="28">
        <v>445.72500000000002</v>
      </c>
      <c r="D241" s="28">
        <v>51.674599999999998</v>
      </c>
      <c r="E241" s="28"/>
    </row>
    <row r="242" spans="1:5">
      <c r="A242" s="28" t="s">
        <v>135</v>
      </c>
      <c r="B242" s="28">
        <v>897.11</v>
      </c>
      <c r="C242" s="28">
        <v>464.49400000000003</v>
      </c>
      <c r="D242" s="28">
        <v>51.776699999999998</v>
      </c>
      <c r="E242" s="28"/>
    </row>
    <row r="243" spans="1:5">
      <c r="A243" s="28" t="s">
        <v>742</v>
      </c>
      <c r="B243" s="28">
        <v>1584.48</v>
      </c>
      <c r="C243" s="28">
        <v>821.80190000000005</v>
      </c>
      <c r="D243" s="28">
        <v>51.865699999999997</v>
      </c>
      <c r="E243" s="28"/>
    </row>
    <row r="244" spans="1:5">
      <c r="A244" s="28" t="s">
        <v>154</v>
      </c>
      <c r="B244" s="28">
        <v>113.04</v>
      </c>
      <c r="C244" s="28">
        <v>58.66</v>
      </c>
      <c r="D244" s="28">
        <v>51.893099999999997</v>
      </c>
      <c r="E244" s="28"/>
    </row>
    <row r="245" spans="1:5">
      <c r="A245" s="28" t="s">
        <v>567</v>
      </c>
      <c r="B245" s="28">
        <v>1689.32</v>
      </c>
      <c r="C245" s="28">
        <v>877.64</v>
      </c>
      <c r="D245" s="28">
        <v>51.952199999999998</v>
      </c>
      <c r="E245" s="28"/>
    </row>
    <row r="246" spans="1:5">
      <c r="A246" s="28" t="s">
        <v>356</v>
      </c>
      <c r="B246" s="28">
        <v>3161.36</v>
      </c>
      <c r="C246" s="28">
        <v>1648.1855</v>
      </c>
      <c r="D246" s="28">
        <v>52.135300000000001</v>
      </c>
      <c r="E246" s="28"/>
    </row>
    <row r="247" spans="1:5">
      <c r="A247" s="28" t="s">
        <v>270</v>
      </c>
      <c r="B247" s="28">
        <v>2441.48</v>
      </c>
      <c r="C247" s="28">
        <v>1275.0999999999999</v>
      </c>
      <c r="D247" s="28">
        <v>52.226500000000001</v>
      </c>
      <c r="E247" s="28"/>
    </row>
    <row r="248" spans="1:5">
      <c r="A248" s="28" t="s">
        <v>539</v>
      </c>
      <c r="B248" s="28">
        <v>2488.1799999999998</v>
      </c>
      <c r="C248" s="28">
        <v>1300.21</v>
      </c>
      <c r="D248" s="28">
        <v>52.255400000000002</v>
      </c>
      <c r="E248" s="28"/>
    </row>
    <row r="249" spans="1:5">
      <c r="A249" s="28" t="s">
        <v>324</v>
      </c>
      <c r="B249" s="28">
        <v>7823.4</v>
      </c>
      <c r="C249" s="28">
        <v>4095.13</v>
      </c>
      <c r="D249" s="28">
        <v>52.3446</v>
      </c>
      <c r="E249" s="28"/>
    </row>
    <row r="250" spans="1:5">
      <c r="A250" s="28" t="s">
        <v>295</v>
      </c>
      <c r="B250" s="28">
        <v>797.62</v>
      </c>
      <c r="C250" s="28">
        <v>418.60849999999999</v>
      </c>
      <c r="D250" s="28">
        <v>52.482100000000003</v>
      </c>
      <c r="E250" s="28"/>
    </row>
    <row r="251" spans="1:5">
      <c r="A251" s="28" t="s">
        <v>99</v>
      </c>
      <c r="B251" s="28">
        <v>667.05</v>
      </c>
      <c r="C251" s="28">
        <v>350.12599999999998</v>
      </c>
      <c r="D251" s="28">
        <v>52.488700000000001</v>
      </c>
      <c r="E251" s="28"/>
    </row>
    <row r="252" spans="1:5">
      <c r="A252" s="28" t="s">
        <v>108</v>
      </c>
      <c r="B252" s="28">
        <v>5735.37</v>
      </c>
      <c r="C252" s="28">
        <v>3020.5187000000001</v>
      </c>
      <c r="D252" s="28">
        <v>52.664700000000003</v>
      </c>
      <c r="E252" s="28"/>
    </row>
    <row r="253" spans="1:5">
      <c r="A253" s="28" t="s">
        <v>140</v>
      </c>
      <c r="B253" s="28">
        <v>840.15</v>
      </c>
      <c r="C253" s="28">
        <v>442.55</v>
      </c>
      <c r="D253" s="28">
        <v>52.6751</v>
      </c>
      <c r="E253" s="28"/>
    </row>
    <row r="254" spans="1:5">
      <c r="A254" s="28" t="s">
        <v>386</v>
      </c>
      <c r="B254" s="28">
        <v>96963.38</v>
      </c>
      <c r="C254" s="28">
        <v>51169.305099999998</v>
      </c>
      <c r="D254" s="28">
        <v>52.771700000000003</v>
      </c>
      <c r="E254" s="28"/>
    </row>
    <row r="255" spans="1:5">
      <c r="A255" s="28" t="s">
        <v>692</v>
      </c>
      <c r="B255" s="28">
        <v>2445.5300000000002</v>
      </c>
      <c r="C255" s="28">
        <v>1292.46</v>
      </c>
      <c r="D255" s="28">
        <v>52.849800000000002</v>
      </c>
      <c r="E255" s="28"/>
    </row>
    <row r="256" spans="1:5">
      <c r="A256" s="28" t="s">
        <v>562</v>
      </c>
      <c r="B256" s="28">
        <v>95198.399999999994</v>
      </c>
      <c r="C256" s="28">
        <v>50539.494599999998</v>
      </c>
      <c r="D256" s="28">
        <v>53.088500000000003</v>
      </c>
      <c r="E256" s="28"/>
    </row>
    <row r="257" spans="1:5">
      <c r="A257" s="28" t="s">
        <v>42</v>
      </c>
      <c r="B257" s="28">
        <v>393.35</v>
      </c>
      <c r="C257" s="28">
        <v>209.4</v>
      </c>
      <c r="D257" s="28">
        <v>53.234999999999999</v>
      </c>
      <c r="E257" s="28"/>
    </row>
    <row r="258" spans="1:5">
      <c r="A258" s="28" t="s">
        <v>160</v>
      </c>
      <c r="B258" s="28">
        <v>4411.78</v>
      </c>
      <c r="C258" s="28">
        <v>2350.48</v>
      </c>
      <c r="D258" s="28">
        <v>53.277299999999997</v>
      </c>
      <c r="E258" s="28"/>
    </row>
    <row r="259" spans="1:5">
      <c r="A259" s="28" t="s">
        <v>798</v>
      </c>
      <c r="B259" s="28">
        <v>3630</v>
      </c>
      <c r="C259" s="28">
        <v>1937.1</v>
      </c>
      <c r="D259" s="28">
        <v>53.363599999999998</v>
      </c>
      <c r="E259" s="28"/>
    </row>
    <row r="260" spans="1:5">
      <c r="A260" s="28" t="s">
        <v>5</v>
      </c>
      <c r="B260" s="28">
        <v>264.08</v>
      </c>
      <c r="C260" s="28">
        <v>141.19</v>
      </c>
      <c r="D260" s="28">
        <v>53.464799999999997</v>
      </c>
      <c r="E260" s="28"/>
    </row>
    <row r="261" spans="1:5">
      <c r="A261" s="28" t="s">
        <v>182</v>
      </c>
      <c r="B261" s="28">
        <v>1723</v>
      </c>
      <c r="C261" s="28">
        <v>922.14</v>
      </c>
      <c r="D261" s="28">
        <v>53.519399999999997</v>
      </c>
      <c r="E261" s="28"/>
    </row>
    <row r="262" spans="1:5">
      <c r="A262" s="28" t="s">
        <v>359</v>
      </c>
      <c r="B262" s="28">
        <v>9235.02</v>
      </c>
      <c r="C262" s="28">
        <v>4947.58</v>
      </c>
      <c r="D262" s="28">
        <v>53.574100000000001</v>
      </c>
      <c r="E262" s="28"/>
    </row>
    <row r="263" spans="1:5">
      <c r="A263" s="28" t="s">
        <v>214</v>
      </c>
      <c r="B263" s="28">
        <v>1040</v>
      </c>
      <c r="C263" s="28">
        <v>558</v>
      </c>
      <c r="D263" s="28">
        <v>53.653799999999997</v>
      </c>
      <c r="E263" s="28"/>
    </row>
    <row r="264" spans="1:5">
      <c r="A264" s="28" t="s">
        <v>257</v>
      </c>
      <c r="B264" s="28">
        <v>1258.8</v>
      </c>
      <c r="C264" s="28">
        <v>676.8</v>
      </c>
      <c r="D264" s="28">
        <v>53.7654</v>
      </c>
      <c r="E264" s="28"/>
    </row>
    <row r="265" spans="1:5">
      <c r="A265" s="28" t="s">
        <v>210</v>
      </c>
      <c r="B265" s="28">
        <v>3233.79</v>
      </c>
      <c r="C265" s="28">
        <v>1742.22</v>
      </c>
      <c r="D265" s="28">
        <v>53.875399999999999</v>
      </c>
      <c r="E265" s="28"/>
    </row>
    <row r="266" spans="1:5">
      <c r="A266" s="28" t="s">
        <v>709</v>
      </c>
      <c r="B266" s="28">
        <v>4140.07</v>
      </c>
      <c r="C266" s="28">
        <v>2242.1354999999999</v>
      </c>
      <c r="D266" s="28">
        <v>54.1569</v>
      </c>
      <c r="E266" s="28"/>
    </row>
    <row r="267" spans="1:5">
      <c r="A267" s="28" t="s">
        <v>614</v>
      </c>
      <c r="B267" s="28">
        <v>432</v>
      </c>
      <c r="C267" s="28">
        <v>234</v>
      </c>
      <c r="D267" s="28">
        <v>54.166600000000003</v>
      </c>
      <c r="E267" s="28"/>
    </row>
    <row r="268" spans="1:5">
      <c r="A268" s="28" t="s">
        <v>21</v>
      </c>
      <c r="B268" s="28">
        <v>263.49</v>
      </c>
      <c r="C268" s="28">
        <v>142.81</v>
      </c>
      <c r="D268" s="28">
        <v>54.199399999999997</v>
      </c>
      <c r="E268" s="28"/>
    </row>
    <row r="269" spans="1:5">
      <c r="A269" s="28" t="s">
        <v>326</v>
      </c>
      <c r="B269" s="28">
        <v>2346.2399999999998</v>
      </c>
      <c r="C269" s="28">
        <v>1282.94</v>
      </c>
      <c r="D269" s="28">
        <v>54.680599999999998</v>
      </c>
      <c r="E269" s="28"/>
    </row>
    <row r="270" spans="1:5">
      <c r="A270" s="28" t="s">
        <v>343</v>
      </c>
      <c r="B270" s="28">
        <v>13069.38</v>
      </c>
      <c r="C270" s="28">
        <v>7160.1</v>
      </c>
      <c r="D270" s="28">
        <v>54.785299999999999</v>
      </c>
      <c r="E270" s="28"/>
    </row>
    <row r="271" spans="1:5">
      <c r="A271" s="28" t="s">
        <v>176</v>
      </c>
      <c r="B271" s="28">
        <v>712.4</v>
      </c>
      <c r="C271" s="28">
        <v>392.07</v>
      </c>
      <c r="D271" s="28">
        <v>55.034999999999997</v>
      </c>
      <c r="E271" s="28"/>
    </row>
    <row r="272" spans="1:5">
      <c r="A272" s="28" t="s">
        <v>566</v>
      </c>
      <c r="B272" s="28">
        <v>618.82000000000005</v>
      </c>
      <c r="C272" s="28">
        <v>340.84</v>
      </c>
      <c r="D272" s="28">
        <v>55.079000000000001</v>
      </c>
      <c r="E272" s="28"/>
    </row>
    <row r="273" spans="1:5">
      <c r="A273" s="28" t="s">
        <v>800</v>
      </c>
      <c r="B273" s="28">
        <v>1466.8</v>
      </c>
      <c r="C273" s="28">
        <v>808.04</v>
      </c>
      <c r="D273" s="28">
        <v>55.0886</v>
      </c>
      <c r="E273" s="28"/>
    </row>
    <row r="274" spans="1:5">
      <c r="A274" s="28" t="s">
        <v>6</v>
      </c>
      <c r="B274" s="28">
        <v>3877.59</v>
      </c>
      <c r="C274" s="28">
        <v>2136.2199999999998</v>
      </c>
      <c r="D274" s="28">
        <v>55.0914</v>
      </c>
      <c r="E274" s="28"/>
    </row>
    <row r="275" spans="1:5">
      <c r="A275" s="28" t="s">
        <v>801</v>
      </c>
      <c r="B275" s="28">
        <v>1178.6400000000001</v>
      </c>
      <c r="C275" s="28">
        <v>652.09</v>
      </c>
      <c r="D275" s="28">
        <v>55.325600000000001</v>
      </c>
      <c r="E275" s="28"/>
    </row>
    <row r="276" spans="1:5">
      <c r="A276" s="28" t="s">
        <v>646</v>
      </c>
      <c r="B276" s="28">
        <v>120</v>
      </c>
      <c r="C276" s="28">
        <v>66.44</v>
      </c>
      <c r="D276" s="28">
        <v>55.366599999999998</v>
      </c>
      <c r="E276" s="28"/>
    </row>
    <row r="277" spans="1:5">
      <c r="A277" s="28" t="s">
        <v>63</v>
      </c>
      <c r="B277" s="28">
        <v>1855.68</v>
      </c>
      <c r="C277" s="28">
        <v>1033.1300000000001</v>
      </c>
      <c r="D277" s="28">
        <v>55.673900000000003</v>
      </c>
      <c r="E277" s="28"/>
    </row>
    <row r="278" spans="1:5">
      <c r="A278" s="28" t="s">
        <v>384</v>
      </c>
      <c r="B278" s="28">
        <v>30339</v>
      </c>
      <c r="C278" s="28">
        <v>16988.598999999998</v>
      </c>
      <c r="D278" s="28">
        <v>55.995899999999999</v>
      </c>
      <c r="E278" s="28"/>
    </row>
    <row r="279" spans="1:5">
      <c r="A279" s="28" t="s">
        <v>704</v>
      </c>
      <c r="B279" s="28">
        <v>1100</v>
      </c>
      <c r="C279" s="28">
        <v>616</v>
      </c>
      <c r="D279" s="28">
        <v>56</v>
      </c>
      <c r="E279" s="28"/>
    </row>
    <row r="280" spans="1:5">
      <c r="A280" s="28" t="s">
        <v>803</v>
      </c>
      <c r="B280" s="28">
        <v>1030.49</v>
      </c>
      <c r="C280" s="28">
        <v>578.09</v>
      </c>
      <c r="D280" s="28">
        <v>56.098500000000001</v>
      </c>
      <c r="E280" s="28"/>
    </row>
    <row r="281" spans="1:5">
      <c r="A281" s="28" t="s">
        <v>89</v>
      </c>
      <c r="B281" s="28">
        <v>309.33999999999997</v>
      </c>
      <c r="C281" s="28">
        <v>174.04</v>
      </c>
      <c r="D281" s="28">
        <v>56.261699999999998</v>
      </c>
      <c r="E281" s="28"/>
    </row>
    <row r="282" spans="1:5">
      <c r="A282" s="28" t="s">
        <v>206</v>
      </c>
      <c r="B282" s="28">
        <v>1241.78</v>
      </c>
      <c r="C282" s="28">
        <v>702.13</v>
      </c>
      <c r="D282" s="28">
        <v>56.542200000000001</v>
      </c>
      <c r="E282" s="28"/>
    </row>
    <row r="283" spans="1:5">
      <c r="A283" s="28" t="s">
        <v>558</v>
      </c>
      <c r="B283" s="28">
        <v>860</v>
      </c>
      <c r="C283" s="28">
        <v>486.86</v>
      </c>
      <c r="D283" s="28">
        <v>56.611600000000003</v>
      </c>
      <c r="E283" s="28"/>
    </row>
    <row r="284" spans="1:5">
      <c r="A284" s="28" t="s">
        <v>272</v>
      </c>
      <c r="B284" s="28">
        <v>2499.79</v>
      </c>
      <c r="C284" s="28">
        <v>1416.08</v>
      </c>
      <c r="D284" s="28">
        <v>56.6479</v>
      </c>
      <c r="E284" s="28"/>
    </row>
    <row r="285" spans="1:5">
      <c r="A285" s="28" t="s">
        <v>24</v>
      </c>
      <c r="B285" s="28">
        <v>108.94</v>
      </c>
      <c r="C285" s="28">
        <v>61.76</v>
      </c>
      <c r="D285" s="28">
        <v>56.691699999999997</v>
      </c>
      <c r="E285" s="28"/>
    </row>
    <row r="286" spans="1:5">
      <c r="A286" s="28" t="s">
        <v>259</v>
      </c>
      <c r="B286" s="28">
        <v>3365.23</v>
      </c>
      <c r="C286" s="28">
        <v>1909.21</v>
      </c>
      <c r="D286" s="28">
        <v>56.733400000000003</v>
      </c>
      <c r="E286" s="28"/>
    </row>
    <row r="287" spans="1:5">
      <c r="A287" s="28" t="s">
        <v>156</v>
      </c>
      <c r="B287" s="28">
        <v>2199.14</v>
      </c>
      <c r="C287" s="28">
        <v>1251.04</v>
      </c>
      <c r="D287" s="28">
        <v>56.887599999999999</v>
      </c>
      <c r="E287" s="28"/>
    </row>
    <row r="288" spans="1:5">
      <c r="A288" s="28" t="s">
        <v>739</v>
      </c>
      <c r="B288" s="28">
        <v>4355.6000000000004</v>
      </c>
      <c r="C288" s="28">
        <v>2482</v>
      </c>
      <c r="D288" s="28">
        <v>56.984099999999998</v>
      </c>
      <c r="E288" s="28"/>
    </row>
    <row r="289" spans="1:5">
      <c r="A289" s="28" t="s">
        <v>395</v>
      </c>
      <c r="B289" s="28">
        <v>161.1</v>
      </c>
      <c r="C289" s="28">
        <v>92.54</v>
      </c>
      <c r="D289" s="28">
        <v>57.442500000000003</v>
      </c>
      <c r="E289" s="28"/>
    </row>
    <row r="290" spans="1:5">
      <c r="A290" s="28" t="s">
        <v>561</v>
      </c>
      <c r="B290" s="28">
        <v>7614.66</v>
      </c>
      <c r="C290" s="28">
        <v>4381.0200000000004</v>
      </c>
      <c r="D290" s="28">
        <v>57.533999999999999</v>
      </c>
      <c r="E290" s="28"/>
    </row>
    <row r="291" spans="1:5">
      <c r="A291" s="28" t="s">
        <v>246</v>
      </c>
      <c r="B291" s="28">
        <v>989.34</v>
      </c>
      <c r="C291" s="28">
        <v>574.08000000000004</v>
      </c>
      <c r="D291" s="28">
        <v>58.026499999999999</v>
      </c>
      <c r="E291" s="28"/>
    </row>
    <row r="292" spans="1:5">
      <c r="A292" s="28" t="s">
        <v>64</v>
      </c>
      <c r="B292" s="28">
        <v>3536</v>
      </c>
      <c r="C292" s="28">
        <v>2057.89</v>
      </c>
      <c r="D292" s="28">
        <v>58.1982</v>
      </c>
      <c r="E292" s="28"/>
    </row>
    <row r="293" spans="1:5">
      <c r="A293" s="28" t="s">
        <v>165</v>
      </c>
      <c r="B293" s="28">
        <v>2706.05</v>
      </c>
      <c r="C293" s="28">
        <v>1580.29</v>
      </c>
      <c r="D293" s="28">
        <v>58.398400000000002</v>
      </c>
      <c r="E293" s="28"/>
    </row>
    <row r="294" spans="1:5">
      <c r="A294" s="28" t="s">
        <v>119</v>
      </c>
      <c r="B294" s="28">
        <v>3164.86</v>
      </c>
      <c r="C294" s="28">
        <v>1848.5719999999999</v>
      </c>
      <c r="D294" s="28">
        <v>58.409199999999998</v>
      </c>
      <c r="E294" s="28"/>
    </row>
    <row r="295" spans="1:5">
      <c r="A295" s="28" t="s">
        <v>50</v>
      </c>
      <c r="B295" s="28">
        <v>336.26</v>
      </c>
      <c r="C295" s="28">
        <v>196.94</v>
      </c>
      <c r="D295" s="28">
        <v>58.567700000000002</v>
      </c>
      <c r="E295" s="28"/>
    </row>
    <row r="296" spans="1:5">
      <c r="A296" s="28" t="s">
        <v>813</v>
      </c>
      <c r="B296" s="28">
        <v>9.43</v>
      </c>
      <c r="C296" s="28">
        <v>5.53</v>
      </c>
      <c r="D296" s="28">
        <v>58.642600000000002</v>
      </c>
      <c r="E296" s="28"/>
    </row>
    <row r="297" spans="1:5">
      <c r="A297" s="28" t="s">
        <v>577</v>
      </c>
      <c r="B297" s="28">
        <v>953</v>
      </c>
      <c r="C297" s="28">
        <v>566.05999999999995</v>
      </c>
      <c r="D297" s="28">
        <v>59.397599999999997</v>
      </c>
      <c r="E297" s="28"/>
    </row>
    <row r="298" spans="1:5">
      <c r="A298" s="28" t="s">
        <v>95</v>
      </c>
      <c r="B298" s="28">
        <v>858.25</v>
      </c>
      <c r="C298" s="28">
        <v>510.42399999999998</v>
      </c>
      <c r="D298" s="28">
        <v>59.4726</v>
      </c>
      <c r="E298" s="28"/>
    </row>
    <row r="299" spans="1:5">
      <c r="A299" s="28" t="s">
        <v>405</v>
      </c>
      <c r="B299" s="28">
        <v>1522.3</v>
      </c>
      <c r="C299" s="28">
        <v>905.9</v>
      </c>
      <c r="D299" s="28">
        <v>59.508600000000001</v>
      </c>
      <c r="E299" s="28"/>
    </row>
    <row r="300" spans="1:5">
      <c r="A300" s="28" t="s">
        <v>92</v>
      </c>
      <c r="B300" s="28">
        <v>1421.56</v>
      </c>
      <c r="C300" s="28">
        <v>851.06</v>
      </c>
      <c r="D300" s="28">
        <v>59.868000000000002</v>
      </c>
      <c r="E300" s="28"/>
    </row>
    <row r="301" spans="1:5">
      <c r="A301" s="28" t="s">
        <v>196</v>
      </c>
      <c r="B301" s="28">
        <v>673.85</v>
      </c>
      <c r="C301" s="28">
        <v>404.02</v>
      </c>
      <c r="D301" s="28">
        <v>59.956899999999997</v>
      </c>
      <c r="E301" s="28"/>
    </row>
    <row r="302" spans="1:5">
      <c r="A302" s="28" t="s">
        <v>521</v>
      </c>
      <c r="B302" s="28">
        <v>315.70999999999998</v>
      </c>
      <c r="C302" s="28">
        <v>189.52500000000001</v>
      </c>
      <c r="D302" s="28">
        <v>60.031300000000002</v>
      </c>
      <c r="E302" s="28"/>
    </row>
    <row r="303" spans="1:5">
      <c r="A303" s="28" t="s">
        <v>194</v>
      </c>
      <c r="B303" s="28">
        <v>1790.56</v>
      </c>
      <c r="C303" s="28">
        <v>1075.3630000000001</v>
      </c>
      <c r="D303" s="28">
        <v>60.057299999999998</v>
      </c>
      <c r="E303" s="28"/>
    </row>
    <row r="304" spans="1:5">
      <c r="A304" s="28" t="s">
        <v>371</v>
      </c>
      <c r="B304" s="28">
        <v>355.7</v>
      </c>
      <c r="C304" s="28">
        <v>213.64</v>
      </c>
      <c r="D304" s="28">
        <v>60.061799999999998</v>
      </c>
      <c r="E304" s="28"/>
    </row>
    <row r="305" spans="1:5">
      <c r="A305" s="28" t="s">
        <v>528</v>
      </c>
      <c r="B305" s="28">
        <v>74.48</v>
      </c>
      <c r="C305" s="28">
        <v>44.887999999999998</v>
      </c>
      <c r="D305" s="28">
        <v>60.268500000000003</v>
      </c>
      <c r="E305" s="28"/>
    </row>
    <row r="306" spans="1:5">
      <c r="A306" s="28" t="s">
        <v>126</v>
      </c>
      <c r="B306" s="28">
        <v>1235.9000000000001</v>
      </c>
      <c r="C306" s="28">
        <v>746.8</v>
      </c>
      <c r="D306" s="28">
        <v>60.425600000000003</v>
      </c>
      <c r="E306" s="28"/>
    </row>
    <row r="307" spans="1:5">
      <c r="A307" s="28" t="s">
        <v>557</v>
      </c>
      <c r="B307" s="28">
        <v>2784.44</v>
      </c>
      <c r="C307" s="28">
        <v>1686.36</v>
      </c>
      <c r="D307" s="28">
        <v>60.563699999999997</v>
      </c>
      <c r="E307" s="28"/>
    </row>
    <row r="308" spans="1:5">
      <c r="A308" s="28" t="s">
        <v>80</v>
      </c>
      <c r="B308" s="28">
        <v>1340.21</v>
      </c>
      <c r="C308" s="28">
        <v>813.47</v>
      </c>
      <c r="D308" s="28">
        <v>60.697200000000002</v>
      </c>
      <c r="E308" s="28"/>
    </row>
    <row r="309" spans="1:5">
      <c r="A309" s="28" t="s">
        <v>88</v>
      </c>
      <c r="B309" s="28">
        <v>843.67</v>
      </c>
      <c r="C309" s="28">
        <v>512.46799999999996</v>
      </c>
      <c r="D309" s="28">
        <v>60.742699999999999</v>
      </c>
      <c r="E309" s="28"/>
    </row>
    <row r="310" spans="1:5">
      <c r="A310" s="28" t="s">
        <v>618</v>
      </c>
      <c r="B310" s="28">
        <v>150.29</v>
      </c>
      <c r="C310" s="28">
        <v>91.7</v>
      </c>
      <c r="D310" s="28">
        <v>61.015300000000003</v>
      </c>
      <c r="E310" s="28"/>
    </row>
    <row r="311" spans="1:5">
      <c r="A311" s="28" t="s">
        <v>267</v>
      </c>
      <c r="B311" s="28">
        <v>1549.4</v>
      </c>
      <c r="C311" s="28">
        <v>946.75599999999997</v>
      </c>
      <c r="D311" s="28">
        <v>61.104599999999998</v>
      </c>
      <c r="E311" s="28"/>
    </row>
    <row r="312" spans="1:5">
      <c r="A312" s="28" t="s">
        <v>450</v>
      </c>
      <c r="B312" s="28">
        <v>393.78</v>
      </c>
      <c r="C312" s="28">
        <v>240.95</v>
      </c>
      <c r="D312" s="28">
        <v>61.188899999999997</v>
      </c>
      <c r="E312" s="28"/>
    </row>
    <row r="313" spans="1:5">
      <c r="A313" s="28" t="s">
        <v>526</v>
      </c>
      <c r="B313" s="28">
        <v>78.14</v>
      </c>
      <c r="C313" s="28">
        <v>47.89</v>
      </c>
      <c r="D313" s="28">
        <v>61.287399999999998</v>
      </c>
      <c r="E313" s="28"/>
    </row>
    <row r="314" spans="1:5">
      <c r="A314" s="28" t="s">
        <v>145</v>
      </c>
      <c r="B314" s="28">
        <v>1247.53</v>
      </c>
      <c r="C314" s="28">
        <v>767.01</v>
      </c>
      <c r="D314" s="28">
        <v>61.482199999999999</v>
      </c>
      <c r="E314" s="28"/>
    </row>
    <row r="315" spans="1:5">
      <c r="A315" s="28" t="s">
        <v>118</v>
      </c>
      <c r="B315" s="28">
        <v>431</v>
      </c>
      <c r="C315" s="28">
        <v>266.10000000000002</v>
      </c>
      <c r="D315" s="28">
        <v>61.740099999999998</v>
      </c>
      <c r="E315" s="28"/>
    </row>
    <row r="316" spans="1:5">
      <c r="A316" s="28" t="s">
        <v>731</v>
      </c>
      <c r="B316" s="28">
        <v>125.03</v>
      </c>
      <c r="C316" s="28">
        <v>77.25</v>
      </c>
      <c r="D316" s="28">
        <v>61.7851</v>
      </c>
      <c r="E316" s="28"/>
    </row>
    <row r="317" spans="1:5">
      <c r="A317" s="28" t="s">
        <v>446</v>
      </c>
      <c r="B317" s="28">
        <v>73.38</v>
      </c>
      <c r="C317" s="28">
        <v>45.4</v>
      </c>
      <c r="D317" s="28">
        <v>61.869700000000002</v>
      </c>
      <c r="E317" s="28"/>
    </row>
    <row r="318" spans="1:5">
      <c r="A318" s="28" t="s">
        <v>45</v>
      </c>
      <c r="B318" s="28">
        <v>425.02</v>
      </c>
      <c r="C318" s="28">
        <v>263.02999999999997</v>
      </c>
      <c r="D318" s="28">
        <v>61.886400000000002</v>
      </c>
      <c r="E318" s="28"/>
    </row>
    <row r="319" spans="1:5">
      <c r="A319" s="28" t="s">
        <v>90</v>
      </c>
      <c r="B319" s="28">
        <v>290.81</v>
      </c>
      <c r="C319" s="28">
        <v>180.071</v>
      </c>
      <c r="D319" s="28">
        <v>61.920400000000001</v>
      </c>
      <c r="E319" s="28"/>
    </row>
    <row r="320" spans="1:5">
      <c r="A320" s="28" t="s">
        <v>282</v>
      </c>
      <c r="B320" s="28">
        <v>362.47</v>
      </c>
      <c r="C320" s="28">
        <v>224.96</v>
      </c>
      <c r="D320" s="28">
        <v>62.063000000000002</v>
      </c>
      <c r="E320" s="28"/>
    </row>
    <row r="321" spans="1:5">
      <c r="A321" s="28" t="s">
        <v>36</v>
      </c>
      <c r="B321" s="28">
        <v>359.16</v>
      </c>
      <c r="C321" s="28">
        <v>223.262</v>
      </c>
      <c r="D321" s="28">
        <v>62.162199999999999</v>
      </c>
      <c r="E321" s="28"/>
    </row>
    <row r="322" spans="1:5">
      <c r="A322" s="28" t="s">
        <v>591</v>
      </c>
      <c r="B322" s="28">
        <v>1169.07</v>
      </c>
      <c r="C322" s="28">
        <v>728.64</v>
      </c>
      <c r="D322" s="28">
        <v>62.3264</v>
      </c>
      <c r="E322" s="28"/>
    </row>
    <row r="323" spans="1:5">
      <c r="A323" s="28" t="s">
        <v>15</v>
      </c>
      <c r="B323" s="28">
        <v>124.31</v>
      </c>
      <c r="C323" s="28">
        <v>77.578000000000003</v>
      </c>
      <c r="D323" s="28">
        <v>62.406799999999997</v>
      </c>
      <c r="E323" s="28"/>
    </row>
    <row r="324" spans="1:5">
      <c r="A324" s="28" t="s">
        <v>714</v>
      </c>
      <c r="B324" s="28">
        <v>850.33</v>
      </c>
      <c r="C324" s="28">
        <v>530.87</v>
      </c>
      <c r="D324" s="28">
        <v>62.430999999999997</v>
      </c>
      <c r="E324" s="28"/>
    </row>
    <row r="325" spans="1:5">
      <c r="A325" s="28" t="s">
        <v>124</v>
      </c>
      <c r="B325" s="28">
        <v>2184.04</v>
      </c>
      <c r="C325" s="28">
        <v>1364.268</v>
      </c>
      <c r="D325" s="28">
        <v>62.465299999999999</v>
      </c>
      <c r="E325" s="28"/>
    </row>
    <row r="326" spans="1:5">
      <c r="A326" s="28" t="s">
        <v>47</v>
      </c>
      <c r="B326" s="28">
        <v>146.62</v>
      </c>
      <c r="C326" s="28">
        <v>91.608000000000004</v>
      </c>
      <c r="D326" s="28">
        <v>62.479799999999997</v>
      </c>
      <c r="E326" s="28"/>
    </row>
    <row r="327" spans="1:5">
      <c r="A327" s="28" t="s">
        <v>805</v>
      </c>
      <c r="B327" s="28">
        <v>193.7</v>
      </c>
      <c r="C327" s="28">
        <v>121.18</v>
      </c>
      <c r="D327" s="28">
        <v>62.560600000000001</v>
      </c>
      <c r="E327" s="28"/>
    </row>
    <row r="328" spans="1:5">
      <c r="A328" s="28" t="s">
        <v>192</v>
      </c>
      <c r="B328" s="28">
        <v>171.49</v>
      </c>
      <c r="C328" s="28">
        <v>107.37</v>
      </c>
      <c r="D328" s="28">
        <v>62.61</v>
      </c>
      <c r="E328" s="28"/>
    </row>
    <row r="329" spans="1:5">
      <c r="A329" s="28" t="s">
        <v>211</v>
      </c>
      <c r="B329" s="28">
        <v>422.98</v>
      </c>
      <c r="C329" s="28">
        <v>264.89999999999998</v>
      </c>
      <c r="D329" s="28">
        <v>62.627000000000002</v>
      </c>
      <c r="E329" s="28"/>
    </row>
    <row r="330" spans="1:5">
      <c r="A330" s="28" t="s">
        <v>265</v>
      </c>
      <c r="B330" s="28">
        <v>4232.07</v>
      </c>
      <c r="C330" s="28">
        <v>2654.38</v>
      </c>
      <c r="D330" s="28">
        <v>62.720599999999997</v>
      </c>
      <c r="E330" s="28"/>
    </row>
    <row r="331" spans="1:5">
      <c r="A331" s="28" t="s">
        <v>12</v>
      </c>
      <c r="B331" s="28">
        <v>286.45999999999998</v>
      </c>
      <c r="C331" s="28">
        <v>179.82</v>
      </c>
      <c r="D331" s="28">
        <v>62.773099999999999</v>
      </c>
      <c r="E331" s="28"/>
    </row>
    <row r="332" spans="1:5">
      <c r="A332" s="28" t="s">
        <v>170</v>
      </c>
      <c r="B332" s="28">
        <v>569.20000000000005</v>
      </c>
      <c r="C332" s="28">
        <v>357.98</v>
      </c>
      <c r="D332" s="28">
        <v>62.8917</v>
      </c>
      <c r="E332" s="28"/>
    </row>
    <row r="333" spans="1:5">
      <c r="A333" s="28" t="s">
        <v>39</v>
      </c>
      <c r="B333" s="28">
        <v>211.76</v>
      </c>
      <c r="C333" s="28">
        <v>133.36000000000001</v>
      </c>
      <c r="D333" s="28">
        <v>62.976900000000001</v>
      </c>
      <c r="E333" s="28"/>
    </row>
    <row r="334" spans="1:5">
      <c r="A334" s="28" t="s">
        <v>78</v>
      </c>
      <c r="B334" s="28">
        <v>1485.34</v>
      </c>
      <c r="C334" s="28">
        <v>937.74199999999996</v>
      </c>
      <c r="D334" s="28">
        <v>63.133099999999999</v>
      </c>
      <c r="E334" s="28"/>
    </row>
    <row r="335" spans="1:5">
      <c r="A335" s="28" t="s">
        <v>103</v>
      </c>
      <c r="B335" s="28">
        <v>1493.3</v>
      </c>
      <c r="C335" s="28">
        <v>942.89300000000003</v>
      </c>
      <c r="D335" s="28">
        <v>63.141500000000001</v>
      </c>
      <c r="E335" s="28"/>
    </row>
    <row r="336" spans="1:5">
      <c r="A336" s="28" t="s">
        <v>514</v>
      </c>
      <c r="B336" s="28">
        <v>2270.46</v>
      </c>
      <c r="C336" s="28">
        <v>1441.5419999999999</v>
      </c>
      <c r="D336" s="28">
        <v>63.491100000000003</v>
      </c>
      <c r="E336" s="28"/>
    </row>
    <row r="337" spans="1:5">
      <c r="A337" s="28" t="s">
        <v>239</v>
      </c>
      <c r="B337" s="28">
        <v>57.24</v>
      </c>
      <c r="C337" s="28">
        <v>36.36</v>
      </c>
      <c r="D337" s="28">
        <v>63.521999999999998</v>
      </c>
      <c r="E337" s="28"/>
    </row>
    <row r="338" spans="1:5">
      <c r="A338" s="28" t="s">
        <v>383</v>
      </c>
      <c r="B338" s="28">
        <v>36090</v>
      </c>
      <c r="C338" s="28">
        <v>23058.692999999999</v>
      </c>
      <c r="D338" s="28">
        <v>63.892099999999999</v>
      </c>
      <c r="E338" s="28"/>
    </row>
    <row r="339" spans="1:5">
      <c r="A339" s="28" t="s">
        <v>524</v>
      </c>
      <c r="B339" s="28">
        <v>355.59</v>
      </c>
      <c r="C339" s="28">
        <v>227.745</v>
      </c>
      <c r="D339" s="28">
        <v>64.046999999999997</v>
      </c>
      <c r="E339" s="28"/>
    </row>
    <row r="340" spans="1:5">
      <c r="A340" s="28" t="s">
        <v>698</v>
      </c>
      <c r="B340" s="28">
        <v>54.9</v>
      </c>
      <c r="C340" s="28">
        <v>35.24</v>
      </c>
      <c r="D340" s="28">
        <v>64.189400000000006</v>
      </c>
      <c r="E340" s="28"/>
    </row>
    <row r="341" spans="1:5">
      <c r="A341" s="28" t="s">
        <v>153</v>
      </c>
      <c r="B341" s="28">
        <v>1476.4</v>
      </c>
      <c r="C341" s="28">
        <v>955.09849999999994</v>
      </c>
      <c r="D341" s="28">
        <v>64.691000000000003</v>
      </c>
      <c r="E341" s="28"/>
    </row>
    <row r="342" spans="1:5">
      <c r="A342" s="28" t="s">
        <v>20</v>
      </c>
      <c r="B342" s="28">
        <v>214.93</v>
      </c>
      <c r="C342" s="28">
        <v>139.22</v>
      </c>
      <c r="D342" s="28">
        <v>64.774500000000003</v>
      </c>
      <c r="E342" s="28"/>
    </row>
    <row r="343" spans="1:5">
      <c r="A343" s="28" t="s">
        <v>344</v>
      </c>
      <c r="B343" s="28">
        <v>925</v>
      </c>
      <c r="C343" s="28">
        <v>604.5</v>
      </c>
      <c r="D343" s="28">
        <v>65.351299999999995</v>
      </c>
      <c r="E343" s="28"/>
    </row>
    <row r="344" spans="1:5">
      <c r="A344" s="28" t="s">
        <v>507</v>
      </c>
      <c r="B344" s="28">
        <v>14351.81</v>
      </c>
      <c r="C344" s="28">
        <v>9391.0310000000009</v>
      </c>
      <c r="D344" s="28">
        <v>65.434399999999997</v>
      </c>
      <c r="E344" s="28"/>
    </row>
    <row r="345" spans="1:5">
      <c r="A345" s="28" t="s">
        <v>235</v>
      </c>
      <c r="B345" s="28">
        <v>787.5</v>
      </c>
      <c r="C345" s="28">
        <v>519.82000000000005</v>
      </c>
      <c r="D345" s="28">
        <v>66.008799999999994</v>
      </c>
      <c r="E345" s="28"/>
    </row>
    <row r="346" spans="1:5">
      <c r="A346" s="28" t="s">
        <v>563</v>
      </c>
      <c r="B346" s="28">
        <v>216</v>
      </c>
      <c r="C346" s="28">
        <v>143.22</v>
      </c>
      <c r="D346" s="28">
        <v>66.305499999999995</v>
      </c>
      <c r="E346" s="28"/>
    </row>
    <row r="347" spans="1:5">
      <c r="A347" s="28" t="s">
        <v>534</v>
      </c>
      <c r="B347" s="28">
        <v>2150.2399999999998</v>
      </c>
      <c r="C347" s="28">
        <v>1426.2950000000001</v>
      </c>
      <c r="D347" s="28">
        <v>66.331800000000001</v>
      </c>
      <c r="E347" s="28"/>
    </row>
    <row r="348" spans="1:5">
      <c r="A348" s="28" t="s">
        <v>578</v>
      </c>
      <c r="B348" s="28">
        <v>1165</v>
      </c>
      <c r="C348" s="28">
        <v>773.1</v>
      </c>
      <c r="D348" s="28">
        <v>66.360500000000002</v>
      </c>
      <c r="E348" s="28"/>
    </row>
    <row r="349" spans="1:5">
      <c r="A349" s="28" t="s">
        <v>200</v>
      </c>
      <c r="B349" s="28">
        <v>108.22</v>
      </c>
      <c r="C349" s="28">
        <v>71.819999999999993</v>
      </c>
      <c r="D349" s="28">
        <v>66.364800000000002</v>
      </c>
      <c r="E349" s="28"/>
    </row>
    <row r="350" spans="1:5">
      <c r="A350" s="28" t="s">
        <v>448</v>
      </c>
      <c r="B350" s="28">
        <v>684.35</v>
      </c>
      <c r="C350" s="28">
        <v>455.15</v>
      </c>
      <c r="D350" s="28">
        <v>66.508300000000006</v>
      </c>
      <c r="E350" s="28"/>
    </row>
    <row r="351" spans="1:5">
      <c r="A351" s="28" t="s">
        <v>34</v>
      </c>
      <c r="B351" s="28">
        <v>246.84</v>
      </c>
      <c r="C351" s="28">
        <v>167.4</v>
      </c>
      <c r="D351" s="28">
        <v>67.8172</v>
      </c>
      <c r="E351" s="28"/>
    </row>
    <row r="352" spans="1:5">
      <c r="A352" s="28" t="s">
        <v>205</v>
      </c>
      <c r="B352" s="28">
        <v>800</v>
      </c>
      <c r="C352" s="28">
        <v>555.5</v>
      </c>
      <c r="D352" s="28">
        <v>69.4375</v>
      </c>
      <c r="E352" s="28"/>
    </row>
    <row r="353" spans="1:5">
      <c r="A353" s="28" t="s">
        <v>549</v>
      </c>
      <c r="B353" s="28">
        <v>247.78</v>
      </c>
      <c r="C353" s="28">
        <v>172.27</v>
      </c>
      <c r="D353" s="28">
        <v>69.525300000000001</v>
      </c>
      <c r="E353" s="28"/>
    </row>
    <row r="354" spans="1:5">
      <c r="A354" s="28" t="s">
        <v>155</v>
      </c>
      <c r="B354" s="28">
        <v>4386.3999999999996</v>
      </c>
      <c r="C354" s="28">
        <v>3088.4</v>
      </c>
      <c r="D354" s="28">
        <v>70.408500000000004</v>
      </c>
      <c r="E354" s="28"/>
    </row>
    <row r="355" spans="1:5">
      <c r="A355" s="28" t="s">
        <v>408</v>
      </c>
      <c r="B355" s="28">
        <v>1176.04</v>
      </c>
      <c r="C355" s="28">
        <v>830.68</v>
      </c>
      <c r="D355" s="28">
        <v>70.633600000000001</v>
      </c>
      <c r="E355" s="28"/>
    </row>
    <row r="356" spans="1:5">
      <c r="A356" s="28" t="s">
        <v>737</v>
      </c>
      <c r="B356" s="28">
        <v>200.83</v>
      </c>
      <c r="C356" s="28">
        <v>146.02000000000001</v>
      </c>
      <c r="D356" s="28">
        <v>72.708200000000005</v>
      </c>
      <c r="E356" s="28"/>
    </row>
    <row r="357" spans="1:5">
      <c r="A357" s="28" t="s">
        <v>332</v>
      </c>
      <c r="B357" s="28">
        <v>3658.98</v>
      </c>
      <c r="C357" s="28">
        <v>2688.47</v>
      </c>
      <c r="D357" s="28">
        <v>73.475899999999996</v>
      </c>
      <c r="E357" s="28"/>
    </row>
    <row r="358" spans="1:5">
      <c r="A358" s="28" t="s">
        <v>83</v>
      </c>
      <c r="B358" s="28">
        <v>803.2</v>
      </c>
      <c r="C358" s="28">
        <v>592.428</v>
      </c>
      <c r="D358" s="28">
        <v>73.758399999999995</v>
      </c>
      <c r="E358" s="28"/>
    </row>
    <row r="359" spans="1:5">
      <c r="A359" s="28" t="s">
        <v>808</v>
      </c>
      <c r="B359" s="28">
        <v>101.5</v>
      </c>
      <c r="C359" s="28">
        <v>75.197000000000003</v>
      </c>
      <c r="D359" s="28">
        <v>74.085700000000003</v>
      </c>
      <c r="E359" s="28"/>
    </row>
    <row r="360" spans="1:5">
      <c r="A360" s="28" t="s">
        <v>715</v>
      </c>
      <c r="B360" s="28">
        <v>290</v>
      </c>
      <c r="C360" s="28">
        <v>219.1</v>
      </c>
      <c r="D360" s="28">
        <v>75.551699999999997</v>
      </c>
      <c r="E360" s="28"/>
    </row>
    <row r="361" spans="1:5">
      <c r="A361" s="28" t="s">
        <v>162</v>
      </c>
      <c r="B361" s="28">
        <v>2940</v>
      </c>
      <c r="C361" s="28">
        <v>2241.9</v>
      </c>
      <c r="D361" s="28">
        <v>76.255099999999999</v>
      </c>
      <c r="E361" s="28"/>
    </row>
    <row r="362" spans="1:5">
      <c r="A362" s="28" t="s">
        <v>139</v>
      </c>
      <c r="B362" s="28">
        <v>240</v>
      </c>
      <c r="C362" s="28">
        <v>184.28</v>
      </c>
      <c r="D362" s="28">
        <v>76.783299999999997</v>
      </c>
      <c r="E362" s="28"/>
    </row>
    <row r="363" spans="1:5">
      <c r="A363" s="28" t="s">
        <v>331</v>
      </c>
      <c r="B363" s="28">
        <v>8202.25</v>
      </c>
      <c r="C363" s="28">
        <v>6416.06</v>
      </c>
      <c r="D363" s="28">
        <v>78.223100000000002</v>
      </c>
      <c r="E363" s="28"/>
    </row>
    <row r="364" spans="1:5">
      <c r="A364" s="28" t="s">
        <v>648</v>
      </c>
      <c r="B364" s="28">
        <v>75</v>
      </c>
      <c r="C364" s="28">
        <v>59.25</v>
      </c>
      <c r="D364" s="28">
        <v>79</v>
      </c>
      <c r="E364" s="28"/>
    </row>
    <row r="365" spans="1:5">
      <c r="A365" s="28" t="s">
        <v>372</v>
      </c>
      <c r="B365" s="28">
        <v>1035</v>
      </c>
      <c r="C365" s="28">
        <v>827.64</v>
      </c>
      <c r="D365" s="28">
        <v>79.965199999999996</v>
      </c>
      <c r="E365" s="28"/>
    </row>
    <row r="366" spans="1:5">
      <c r="A366" s="28" t="s">
        <v>571</v>
      </c>
      <c r="B366" s="28">
        <v>610</v>
      </c>
      <c r="C366" s="28">
        <v>494.95</v>
      </c>
      <c r="D366" s="28">
        <v>81.139300000000006</v>
      </c>
      <c r="E366" s="28"/>
    </row>
    <row r="367" spans="1:5">
      <c r="A367" s="28" t="s">
        <v>164</v>
      </c>
      <c r="B367" s="28">
        <v>2155</v>
      </c>
      <c r="C367" s="28">
        <v>1766.32</v>
      </c>
      <c r="D367" s="28">
        <v>81.963800000000006</v>
      </c>
      <c r="E367" s="28"/>
    </row>
    <row r="368" spans="1:5">
      <c r="A368" s="28" t="s">
        <v>202</v>
      </c>
      <c r="B368" s="28">
        <v>390</v>
      </c>
      <c r="C368" s="28">
        <v>320.33999999999997</v>
      </c>
      <c r="D368" s="28">
        <v>82.138400000000004</v>
      </c>
      <c r="E368" s="28"/>
    </row>
    <row r="369" spans="1:5">
      <c r="A369" s="28" t="s">
        <v>683</v>
      </c>
      <c r="B369" s="28">
        <v>500</v>
      </c>
      <c r="C369" s="28">
        <v>415.91</v>
      </c>
      <c r="D369" s="28">
        <v>83.182000000000002</v>
      </c>
      <c r="E369" s="28"/>
    </row>
    <row r="370" spans="1:5">
      <c r="A370" s="28" t="s">
        <v>293</v>
      </c>
      <c r="B370" s="28">
        <v>4882.28</v>
      </c>
      <c r="C370" s="28">
        <v>4091.48</v>
      </c>
      <c r="D370" s="28">
        <v>83.802599999999998</v>
      </c>
      <c r="E370" s="28"/>
    </row>
    <row r="371" spans="1:5">
      <c r="A371" s="28" t="s">
        <v>453</v>
      </c>
      <c r="B371" s="28">
        <v>600</v>
      </c>
      <c r="C371" s="28">
        <v>503.55</v>
      </c>
      <c r="D371" s="28">
        <v>83.924999999999997</v>
      </c>
      <c r="E371" s="28"/>
    </row>
    <row r="372" spans="1:5">
      <c r="A372" s="28" t="s">
        <v>171</v>
      </c>
      <c r="B372" s="28">
        <v>1300</v>
      </c>
      <c r="C372" s="28">
        <v>1108.18</v>
      </c>
      <c r="D372" s="28">
        <v>85.244600000000005</v>
      </c>
      <c r="E372" s="28"/>
    </row>
    <row r="373" spans="1:5">
      <c r="A373" s="28" t="s">
        <v>654</v>
      </c>
      <c r="B373" s="28">
        <v>220</v>
      </c>
      <c r="C373" s="28">
        <v>195.74</v>
      </c>
      <c r="D373" s="28">
        <v>88.972700000000003</v>
      </c>
      <c r="E373" s="28"/>
    </row>
    <row r="374" spans="1:5">
      <c r="A374" s="28" t="s">
        <v>459</v>
      </c>
      <c r="B374" s="28">
        <v>330</v>
      </c>
      <c r="C374" s="28">
        <v>303</v>
      </c>
      <c r="D374" s="28">
        <v>91.818100000000001</v>
      </c>
      <c r="E374" s="28"/>
    </row>
    <row r="375" spans="1:5">
      <c r="A375" s="28" t="s">
        <v>817</v>
      </c>
      <c r="B375" s="28">
        <v>1808.8</v>
      </c>
      <c r="C375" s="28">
        <v>1674.11</v>
      </c>
      <c r="D375" s="28">
        <v>92.553600000000003</v>
      </c>
      <c r="E375" s="28"/>
    </row>
    <row r="376" spans="1:5">
      <c r="A376" s="28" t="s">
        <v>41</v>
      </c>
      <c r="B376" s="28">
        <v>100</v>
      </c>
      <c r="C376" s="28">
        <v>93.92</v>
      </c>
      <c r="D376" s="28">
        <v>93.92</v>
      </c>
      <c r="E376" s="28"/>
    </row>
    <row r="377" spans="1:5">
      <c r="E377" s="28"/>
    </row>
    <row r="378" spans="1:5">
      <c r="E378" s="28"/>
    </row>
    <row r="379" spans="1:5">
      <c r="E379" s="28"/>
    </row>
    <row r="380" spans="1:5">
      <c r="E380" s="28"/>
    </row>
    <row r="381" spans="1:5">
      <c r="E381" s="28"/>
    </row>
    <row r="382" spans="1:5">
      <c r="E382" s="28"/>
    </row>
    <row r="383" spans="1:5">
      <c r="E383" s="28"/>
    </row>
    <row r="384" spans="1:5">
      <c r="E384" s="28"/>
    </row>
    <row r="385" spans="5:5">
      <c r="E385" s="28"/>
    </row>
    <row r="386" spans="5:5">
      <c r="E386" s="28"/>
    </row>
    <row r="387" spans="5:5">
      <c r="E387" s="28"/>
    </row>
    <row r="388" spans="5:5">
      <c r="E388" s="28"/>
    </row>
    <row r="389" spans="5:5">
      <c r="E389" s="28"/>
    </row>
    <row r="390" spans="5:5">
      <c r="E390" s="28"/>
    </row>
    <row r="391" spans="5:5">
      <c r="E391" s="28"/>
    </row>
    <row r="392" spans="5:5">
      <c r="E392" s="28"/>
    </row>
    <row r="393" spans="5:5">
      <c r="E393" s="28"/>
    </row>
    <row r="394" spans="5:5">
      <c r="E394" s="28"/>
    </row>
    <row r="395" spans="5:5">
      <c r="E395" s="28"/>
    </row>
    <row r="396" spans="5:5">
      <c r="E396" s="28"/>
    </row>
    <row r="397" spans="5:5">
      <c r="E397" s="28"/>
    </row>
    <row r="398" spans="5:5">
      <c r="E398" s="28"/>
    </row>
    <row r="399" spans="5:5">
      <c r="E399" s="28"/>
    </row>
    <row r="400" spans="5:5">
      <c r="E400" s="28"/>
    </row>
    <row r="401" spans="5:5">
      <c r="E401" s="28"/>
    </row>
    <row r="402" spans="5:5">
      <c r="E402" s="28"/>
    </row>
    <row r="403" spans="5:5">
      <c r="E403" s="28"/>
    </row>
    <row r="404" spans="5:5">
      <c r="E404" s="28"/>
    </row>
    <row r="405" spans="5:5">
      <c r="E405" s="28"/>
    </row>
    <row r="406" spans="5:5">
      <c r="E406" s="28"/>
    </row>
    <row r="407" spans="5:5">
      <c r="E407" s="28"/>
    </row>
    <row r="408" spans="5:5">
      <c r="E408" s="28"/>
    </row>
    <row r="409" spans="5:5">
      <c r="E409" s="28"/>
    </row>
    <row r="410" spans="5:5">
      <c r="E410" s="28"/>
    </row>
    <row r="411" spans="5:5">
      <c r="E411" s="28"/>
    </row>
    <row r="412" spans="5:5">
      <c r="E412" s="28"/>
    </row>
    <row r="413" spans="5:5">
      <c r="E413" s="28"/>
    </row>
    <row r="414" spans="5:5">
      <c r="E414" s="28"/>
    </row>
    <row r="415" spans="5:5">
      <c r="E415" s="28"/>
    </row>
    <row r="416" spans="5:5">
      <c r="E416" s="28"/>
    </row>
    <row r="417" spans="5:5">
      <c r="E417" s="28"/>
    </row>
    <row r="418" spans="5:5">
      <c r="E418" s="28"/>
    </row>
    <row r="419" spans="5:5">
      <c r="E419" s="28"/>
    </row>
    <row r="420" spans="5:5">
      <c r="E420" s="28"/>
    </row>
    <row r="421" spans="5:5">
      <c r="E421" s="28"/>
    </row>
    <row r="422" spans="5:5">
      <c r="E422" s="28"/>
    </row>
    <row r="423" spans="5:5">
      <c r="E423" s="28"/>
    </row>
    <row r="424" spans="5:5">
      <c r="E424" s="28"/>
    </row>
    <row r="425" spans="5:5">
      <c r="E425" s="28"/>
    </row>
    <row r="426" spans="5:5">
      <c r="E426" s="28"/>
    </row>
    <row r="427" spans="5:5">
      <c r="E427" s="28"/>
    </row>
    <row r="428" spans="5:5">
      <c r="E428" s="28"/>
    </row>
    <row r="429" spans="5:5">
      <c r="E429" s="28"/>
    </row>
    <row r="430" spans="5:5">
      <c r="E430" s="28"/>
    </row>
    <row r="431" spans="5:5">
      <c r="E431" s="28"/>
    </row>
    <row r="432" spans="5:5">
      <c r="E432" s="28"/>
    </row>
    <row r="433" spans="5:5">
      <c r="E433" s="28"/>
    </row>
    <row r="434" spans="5:5">
      <c r="E434" s="28"/>
    </row>
    <row r="435" spans="5:5">
      <c r="E435" s="28"/>
    </row>
    <row r="436" spans="5:5">
      <c r="E436" s="28"/>
    </row>
    <row r="437" spans="5:5">
      <c r="E437" s="28"/>
    </row>
    <row r="438" spans="5:5">
      <c r="E438" s="28"/>
    </row>
    <row r="439" spans="5:5">
      <c r="E439" s="28"/>
    </row>
    <row r="440" spans="5:5">
      <c r="E440" s="28"/>
    </row>
    <row r="441" spans="5:5">
      <c r="E441" s="28"/>
    </row>
    <row r="442" spans="5:5">
      <c r="E442" s="28"/>
    </row>
    <row r="443" spans="5:5">
      <c r="E443" s="28"/>
    </row>
    <row r="444" spans="5:5">
      <c r="E444" s="28"/>
    </row>
    <row r="445" spans="5:5">
      <c r="E445" s="28"/>
    </row>
    <row r="446" spans="5:5">
      <c r="E446" s="28"/>
    </row>
    <row r="447" spans="5:5">
      <c r="E447" s="28"/>
    </row>
    <row r="448" spans="5:5">
      <c r="E448" s="28"/>
    </row>
    <row r="449" spans="5:5">
      <c r="E449" s="28"/>
    </row>
    <row r="450" spans="5:5">
      <c r="E450" s="28"/>
    </row>
    <row r="451" spans="5:5">
      <c r="E451" s="28"/>
    </row>
    <row r="452" spans="5:5">
      <c r="E452" s="28"/>
    </row>
    <row r="453" spans="5:5">
      <c r="E453" s="28"/>
    </row>
    <row r="454" spans="5:5">
      <c r="E454" s="28"/>
    </row>
    <row r="455" spans="5:5">
      <c r="E455" s="28"/>
    </row>
    <row r="456" spans="5:5">
      <c r="E456" s="28"/>
    </row>
    <row r="522" spans="2:2">
      <c r="B522" s="1"/>
    </row>
  </sheetData>
  <sortState ref="A2:E407">
    <sortCondition ref="E2"/>
  </sortState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24"/>
  <sheetViews>
    <sheetView workbookViewId="0">
      <selection activeCell="B755" sqref="B755"/>
    </sheetView>
  </sheetViews>
  <sheetFormatPr defaultRowHeight="14.4"/>
  <cols>
    <col min="1" max="1" width="16" style="3" customWidth="1"/>
    <col min="2" max="2" width="25" style="3" customWidth="1"/>
    <col min="3" max="5" width="12.6640625" style="3" customWidth="1"/>
    <col min="6" max="8" width="12.6640625" style="2" customWidth="1"/>
    <col min="9" max="9" width="13.6640625" style="2" customWidth="1"/>
    <col min="10" max="12" width="12.6640625" style="2" customWidth="1"/>
    <col min="13" max="15" width="13.109375" style="2" customWidth="1"/>
    <col min="16" max="16" width="9.109375" style="2"/>
  </cols>
  <sheetData>
    <row r="1" spans="1:12">
      <c r="C1" s="82" t="s">
        <v>464</v>
      </c>
      <c r="D1" s="82"/>
      <c r="E1" s="82" t="s">
        <v>465</v>
      </c>
      <c r="F1" s="82"/>
      <c r="G1" s="82" t="s">
        <v>466</v>
      </c>
      <c r="H1" s="82"/>
      <c r="I1" s="82" t="s">
        <v>467</v>
      </c>
      <c r="J1" s="82"/>
      <c r="K1" s="82">
        <v>2021</v>
      </c>
      <c r="L1" s="82"/>
    </row>
    <row r="2" spans="1:12">
      <c r="C2" s="2" t="s">
        <v>468</v>
      </c>
      <c r="D2" s="2" t="s">
        <v>469</v>
      </c>
      <c r="E2" s="2" t="s">
        <v>468</v>
      </c>
      <c r="F2" s="2" t="s">
        <v>469</v>
      </c>
      <c r="G2" s="2" t="s">
        <v>468</v>
      </c>
      <c r="H2" s="2" t="s">
        <v>469</v>
      </c>
      <c r="I2" s="2" t="s">
        <v>468</v>
      </c>
      <c r="J2" s="2" t="s">
        <v>469</v>
      </c>
      <c r="K2" s="2" t="s">
        <v>468</v>
      </c>
      <c r="L2" s="2" t="s">
        <v>469</v>
      </c>
    </row>
    <row r="3" spans="1:12">
      <c r="A3" s="44" t="s">
        <v>165</v>
      </c>
      <c r="B3" s="44" t="s">
        <v>422</v>
      </c>
      <c r="C3" s="3">
        <f>SUMIF('I K'!A:A,A3,'I K'!B:B)</f>
        <v>4094.13</v>
      </c>
      <c r="D3" s="3">
        <f>SUMIF('I K'!A:A,A3,'I K'!C:C)</f>
        <v>2505.79</v>
      </c>
      <c r="E3" s="3">
        <f>SUMIF('II K'!A:A,A3,'II K'!B:B)</f>
        <v>0</v>
      </c>
      <c r="F3" s="2">
        <f>SUMIF('II K'!A:A,A3,'II K'!C:C)</f>
        <v>0</v>
      </c>
      <c r="G3" s="2">
        <f>SUMIF('III K'!A:A,A3,'III K'!B:B)</f>
        <v>257.08</v>
      </c>
      <c r="H3" s="2">
        <f>SUMIF('III K'!A:A,A3,'III K'!C:C)</f>
        <v>157.85499999999999</v>
      </c>
      <c r="I3" s="2">
        <f>SUMIF('IV K'!A:A,A3,'IV K'!B:B)</f>
        <v>2706.05</v>
      </c>
      <c r="J3" s="2">
        <f>SUMIF('IV K'!A:A,A3,'IV K'!C:C)</f>
        <v>1580.29</v>
      </c>
      <c r="K3" s="2">
        <f>SUMIF('2021 BEZ CLP'!A:A,A3,'2021 BEZ CLP'!B:B)</f>
        <v>7057.26</v>
      </c>
      <c r="L3" s="2">
        <f>SUMIF('2021 BEZ CLP'!A:A,A3,'2021 BEZ CLP'!C:C)</f>
        <v>4243.9350000000004</v>
      </c>
    </row>
    <row r="4" spans="1:12">
      <c r="A4" s="44" t="s">
        <v>322</v>
      </c>
      <c r="B4" s="44" t="s">
        <v>423</v>
      </c>
      <c r="C4" s="3">
        <f>SUMIF('I K'!A:A,A4,'I K'!B:B)</f>
        <v>8430.7199999999993</v>
      </c>
      <c r="D4" s="3">
        <f>SUMIF('I K'!A:A,A4,'I K'!C:C)</f>
        <v>3797.94</v>
      </c>
      <c r="E4" s="3">
        <f>SUMIF('II K'!A:A,A4,'II K'!B:B)</f>
        <v>1449.96</v>
      </c>
      <c r="F4" s="40">
        <f>SUMIF('II K'!A:A,A4,'II K'!C:C)</f>
        <v>585.36</v>
      </c>
      <c r="G4" s="40">
        <f>SUMIF('III K'!A:A,A4,'III K'!B:B)</f>
        <v>4244.71</v>
      </c>
      <c r="H4" s="40">
        <f>SUMIF('III K'!A:A,A4,'III K'!C:C)</f>
        <v>2488.1</v>
      </c>
      <c r="I4" s="40">
        <f>SUMIF('IV K'!A:A,A4,'IV K'!B:B)</f>
        <v>0</v>
      </c>
      <c r="J4" s="40">
        <f>SUMIF('IV K'!A:A,A4,'IV K'!C:C)</f>
        <v>0</v>
      </c>
      <c r="K4" s="40">
        <f>SUMIF('2021 BEZ CLP'!A:A,A4,'2021 BEZ CLP'!B:B)</f>
        <v>14125.39</v>
      </c>
      <c r="L4" s="40">
        <f>SUMIF('2021 BEZ CLP'!A:A,A4,'2021 BEZ CLP'!C:C)</f>
        <v>6871.4</v>
      </c>
    </row>
    <row r="5" spans="1:12">
      <c r="A5" s="44" t="s">
        <v>779</v>
      </c>
      <c r="B5" s="44" t="s">
        <v>426</v>
      </c>
      <c r="C5" s="3">
        <f>SUMIF('I K'!A:A,A5,'I K'!B:B)</f>
        <v>0</v>
      </c>
      <c r="D5" s="3">
        <f>SUMIF('I K'!A:A,A5,'I K'!C:C)</f>
        <v>0</v>
      </c>
      <c r="E5" s="3">
        <f>SUMIF('II K'!A:A,A5,'II K'!B:B)</f>
        <v>0</v>
      </c>
      <c r="F5" s="40">
        <f>SUMIF('II K'!A:A,A5,'II K'!C:C)</f>
        <v>0</v>
      </c>
      <c r="G5" s="40">
        <f>SUMIF('III K'!A:A,A5,'III K'!B:B)</f>
        <v>1526.42</v>
      </c>
      <c r="H5" s="40">
        <f>SUMIF('III K'!A:A,A5,'III K'!C:C)</f>
        <v>715.04</v>
      </c>
      <c r="I5" s="40">
        <f>SUMIF('IV K'!A:A,A5,'IV K'!B:B)</f>
        <v>0</v>
      </c>
      <c r="J5" s="40">
        <f>SUMIF('IV K'!A:A,A5,'IV K'!C:C)</f>
        <v>0</v>
      </c>
      <c r="K5" s="40">
        <f>SUMIF('2021 BEZ CLP'!A:A,A5,'2021 BEZ CLP'!B:B)</f>
        <v>1526.42</v>
      </c>
      <c r="L5" s="40">
        <f>SUMIF('2021 BEZ CLP'!A:A,A5,'2021 BEZ CLP'!C:C)</f>
        <v>715.04</v>
      </c>
    </row>
    <row r="6" spans="1:12">
      <c r="A6" s="44" t="s">
        <v>327</v>
      </c>
      <c r="B6" s="44" t="s">
        <v>426</v>
      </c>
      <c r="C6" s="3">
        <f>SUMIF('I K'!A:A,A6,'I K'!B:B)</f>
        <v>135.71</v>
      </c>
      <c r="D6" s="3">
        <f>SUMIF('I K'!A:A,A6,'I K'!C:C)</f>
        <v>76.488</v>
      </c>
      <c r="E6" s="3">
        <f>SUMIF('II K'!A:A,A6,'II K'!B:B)</f>
        <v>846.05</v>
      </c>
      <c r="F6" s="40">
        <f>SUMIF('II K'!A:A,A6,'II K'!C:C)</f>
        <v>300.58</v>
      </c>
      <c r="G6" s="40">
        <f>SUMIF('III K'!A:A,A6,'III K'!B:B)</f>
        <v>212.11</v>
      </c>
      <c r="H6" s="40">
        <f>SUMIF('III K'!A:A,A6,'III K'!C:C)</f>
        <v>110.4</v>
      </c>
      <c r="I6" s="40">
        <f>SUMIF('IV K'!A:A,A6,'IV K'!B:B)</f>
        <v>2060.58</v>
      </c>
      <c r="J6" s="40">
        <f>SUMIF('IV K'!A:A,A6,'IV K'!C:C)</f>
        <v>897.36199999999997</v>
      </c>
      <c r="K6" s="40">
        <f>SUMIF('2021 BEZ CLP'!A:A,A6,'2021 BEZ CLP'!B:B)</f>
        <v>3254.45</v>
      </c>
      <c r="L6" s="40">
        <f>SUMIF('2021 BEZ CLP'!A:A,A6,'2021 BEZ CLP'!C:C)</f>
        <v>1384.83</v>
      </c>
    </row>
    <row r="7" spans="1:12">
      <c r="A7" s="44" t="s">
        <v>130</v>
      </c>
      <c r="B7" s="44" t="s">
        <v>422</v>
      </c>
      <c r="C7" s="3">
        <f>SUMIF('I K'!A:A,A7,'I K'!B:B)</f>
        <v>0</v>
      </c>
      <c r="D7" s="3">
        <f>SUMIF('I K'!A:A,A7,'I K'!C:C)</f>
        <v>0</v>
      </c>
      <c r="E7" s="3">
        <f>SUMIF('II K'!A:A,A7,'II K'!B:B)</f>
        <v>0</v>
      </c>
      <c r="F7" s="40">
        <f>SUMIF('II K'!A:A,A7,'II K'!C:C)</f>
        <v>0</v>
      </c>
      <c r="G7" s="40">
        <f>SUMIF('III K'!A:A,A7,'III K'!B:B)</f>
        <v>4841.42</v>
      </c>
      <c r="H7" s="40">
        <f>SUMIF('III K'!A:A,A7,'III K'!C:C)</f>
        <v>1506.74</v>
      </c>
      <c r="I7" s="40">
        <f>SUMIF('IV K'!A:A,A7,'IV K'!B:B)</f>
        <v>0</v>
      </c>
      <c r="J7" s="40">
        <f>SUMIF('IV K'!A:A,A7,'IV K'!C:C)</f>
        <v>0</v>
      </c>
      <c r="K7" s="40">
        <f>SUMIF('2021 BEZ CLP'!A:A,A7,'2021 BEZ CLP'!B:B)</f>
        <v>4841.42</v>
      </c>
      <c r="L7" s="40">
        <f>SUMIF('2021 BEZ CLP'!A:A,A7,'2021 BEZ CLP'!C:C)</f>
        <v>1506.74</v>
      </c>
    </row>
    <row r="8" spans="1:12">
      <c r="A8" s="44" t="s">
        <v>311</v>
      </c>
      <c r="B8" s="44" t="s">
        <v>423</v>
      </c>
      <c r="C8" s="3">
        <f>SUMIF('I K'!A:A,A8,'I K'!B:B)</f>
        <v>14189.45</v>
      </c>
      <c r="D8" s="3">
        <f>SUMIF('I K'!A:A,A8,'I K'!C:C)</f>
        <v>6793.8760000000002</v>
      </c>
      <c r="E8" s="3">
        <f>SUMIF('II K'!A:A,A8,'II K'!B:B)</f>
        <v>10477.11</v>
      </c>
      <c r="F8" s="40">
        <f>SUMIF('II K'!A:A,A8,'II K'!C:C)</f>
        <v>4841.5259999999998</v>
      </c>
      <c r="G8" s="40">
        <f>SUMIF('III K'!A:A,A8,'III K'!B:B)</f>
        <v>9732.7199999999993</v>
      </c>
      <c r="H8" s="40">
        <f>SUMIF('III K'!A:A,A8,'III K'!C:C)</f>
        <v>4399.4520000000002</v>
      </c>
      <c r="I8" s="40">
        <f>SUMIF('IV K'!A:A,A8,'IV K'!B:B)</f>
        <v>19420.53</v>
      </c>
      <c r="J8" s="40">
        <f>SUMIF('IV K'!A:A,A8,'IV K'!C:C)</f>
        <v>8950.4860000000008</v>
      </c>
      <c r="K8" s="40">
        <f>SUMIF('2021 BEZ CLP'!A:A,A8,'2021 BEZ CLP'!B:B)</f>
        <v>53819.81</v>
      </c>
      <c r="L8" s="40">
        <f>SUMIF('2021 BEZ CLP'!A:A,A8,'2021 BEZ CLP'!C:C)</f>
        <v>24985.34</v>
      </c>
    </row>
    <row r="9" spans="1:12">
      <c r="A9" s="44" t="s">
        <v>401</v>
      </c>
      <c r="B9" s="44" t="s">
        <v>426</v>
      </c>
      <c r="C9" s="3">
        <f>SUMIF('I K'!A:A,A9,'I K'!B:B)</f>
        <v>2612.52</v>
      </c>
      <c r="D9" s="3">
        <f>SUMIF('I K'!A:A,A9,'I K'!C:C)</f>
        <v>142.52000000000001</v>
      </c>
      <c r="E9" s="3">
        <f>SUMIF('II K'!A:A,A9,'II K'!B:B)</f>
        <v>0</v>
      </c>
      <c r="F9" s="40">
        <f>SUMIF('II K'!A:A,A9,'II K'!C:C)</f>
        <v>0</v>
      </c>
      <c r="G9" s="40">
        <f>SUMIF('III K'!A:A,A9,'III K'!B:B)</f>
        <v>0</v>
      </c>
      <c r="H9" s="40">
        <f>SUMIF('III K'!A:A,A9,'III K'!C:C)</f>
        <v>0</v>
      </c>
      <c r="I9" s="40">
        <f>SUMIF('IV K'!A:A,A9,'IV K'!B:B)</f>
        <v>0</v>
      </c>
      <c r="J9" s="40">
        <f>SUMIF('IV K'!A:A,A9,'IV K'!C:C)</f>
        <v>0</v>
      </c>
      <c r="K9" s="40">
        <f>SUMIF('2021 BEZ CLP'!A:A,A9,'2021 BEZ CLP'!B:B)</f>
        <v>2612.52</v>
      </c>
      <c r="L9" s="40">
        <f>SUMIF('2021 BEZ CLP'!A:A,A9,'2021 BEZ CLP'!C:C)</f>
        <v>142.52000000000001</v>
      </c>
    </row>
    <row r="10" spans="1:12">
      <c r="A10" s="44" t="s">
        <v>131</v>
      </c>
      <c r="B10" s="44" t="s">
        <v>422</v>
      </c>
      <c r="C10" s="3">
        <f>SUMIF('I K'!A:A,A10,'I K'!B:B)</f>
        <v>219.53</v>
      </c>
      <c r="D10" s="3">
        <f>SUMIF('I K'!A:A,A10,'I K'!C:C)</f>
        <v>95.238</v>
      </c>
      <c r="E10" s="3">
        <f>SUMIF('II K'!A:A,A10,'II K'!B:B)</f>
        <v>0</v>
      </c>
      <c r="F10" s="40">
        <f>SUMIF('II K'!A:A,A10,'II K'!C:C)</f>
        <v>0</v>
      </c>
      <c r="G10" s="40">
        <f>SUMIF('III K'!A:A,A10,'III K'!B:B)</f>
        <v>74.400000000000006</v>
      </c>
      <c r="H10" s="40">
        <f>SUMIF('III K'!A:A,A10,'III K'!C:C)</f>
        <v>45.527999999999999</v>
      </c>
      <c r="I10" s="40">
        <f>SUMIF('IV K'!A:A,A10,'IV K'!B:B)</f>
        <v>216.04</v>
      </c>
      <c r="J10" s="40">
        <f>SUMIF('IV K'!A:A,A10,'IV K'!C:C)</f>
        <v>95.691999999999993</v>
      </c>
      <c r="K10" s="40">
        <f>SUMIF('2021 BEZ CLP'!A:A,A10,'2021 BEZ CLP'!B:B)</f>
        <v>509.97</v>
      </c>
      <c r="L10" s="40">
        <f>SUMIF('2021 BEZ CLP'!A:A,A10,'2021 BEZ CLP'!C:C)</f>
        <v>236.458</v>
      </c>
    </row>
    <row r="11" spans="1:12">
      <c r="A11" s="44" t="s">
        <v>375</v>
      </c>
      <c r="B11" s="44" t="s">
        <v>427</v>
      </c>
      <c r="C11" s="3">
        <f>SUMIF('I K'!A:A,A11,'I K'!B:B)</f>
        <v>5658.5</v>
      </c>
      <c r="D11" s="3">
        <f>SUMIF('I K'!A:A,A11,'I K'!C:C)</f>
        <v>1321.5</v>
      </c>
      <c r="E11" s="3">
        <f>SUMIF('II K'!A:A,A11,'II K'!B:B)</f>
        <v>13913.39</v>
      </c>
      <c r="F11" s="40">
        <f>SUMIF('II K'!A:A,A11,'II K'!C:C)</f>
        <v>2451.65</v>
      </c>
      <c r="G11" s="40">
        <f>SUMIF('III K'!A:A,A11,'III K'!B:B)</f>
        <v>500</v>
      </c>
      <c r="H11" s="40">
        <f>SUMIF('III K'!A:A,A11,'III K'!C:C)</f>
        <v>474.24</v>
      </c>
      <c r="I11" s="40">
        <f>SUMIF('IV K'!A:A,A11,'IV K'!B:B)</f>
        <v>9283</v>
      </c>
      <c r="J11" s="40">
        <f>SUMIF('IV K'!A:A,A11,'IV K'!C:C)</f>
        <v>1536.54</v>
      </c>
      <c r="K11" s="40">
        <f>SUMIF('2021 BEZ CLP'!A:A,A11,'2021 BEZ CLP'!B:B)</f>
        <v>29354.89</v>
      </c>
      <c r="L11" s="40">
        <f>SUMIF('2021 BEZ CLP'!A:A,A11,'2021 BEZ CLP'!C:C)</f>
        <v>5783.93</v>
      </c>
    </row>
    <row r="12" spans="1:12">
      <c r="A12" s="44" t="s">
        <v>364</v>
      </c>
      <c r="B12" s="44" t="s">
        <v>423</v>
      </c>
      <c r="C12" s="3">
        <f>SUMIF('I K'!A:A,A12,'I K'!B:B)</f>
        <v>0</v>
      </c>
      <c r="D12" s="3">
        <f>SUMIF('I K'!A:A,A12,'I K'!C:C)</f>
        <v>0</v>
      </c>
      <c r="E12" s="3">
        <f>SUMIF('II K'!A:A,A12,'II K'!B:B)</f>
        <v>0</v>
      </c>
      <c r="F12" s="40">
        <f>SUMIF('II K'!A:A,A12,'II K'!C:C)</f>
        <v>0</v>
      </c>
      <c r="G12" s="40">
        <f>SUMIF('III K'!A:A,A12,'III K'!B:B)</f>
        <v>0</v>
      </c>
      <c r="H12" s="40">
        <f>SUMIF('III K'!A:A,A12,'III K'!C:C)</f>
        <v>0</v>
      </c>
      <c r="I12" s="40">
        <f>SUMIF('IV K'!A:A,A12,'IV K'!B:B)</f>
        <v>1567.78</v>
      </c>
      <c r="J12" s="40">
        <f>SUMIF('IV K'!A:A,A12,'IV K'!C:C)</f>
        <v>611.91999999999996</v>
      </c>
      <c r="K12" s="40">
        <f>SUMIF('2021 BEZ CLP'!A:A,A12,'2021 BEZ CLP'!B:B)</f>
        <v>1567.78</v>
      </c>
      <c r="L12" s="40">
        <f>SUMIF('2021 BEZ CLP'!A:A,A12,'2021 BEZ CLP'!C:C)</f>
        <v>611.91999999999996</v>
      </c>
    </row>
    <row r="13" spans="1:12">
      <c r="A13" s="44" t="s">
        <v>247</v>
      </c>
      <c r="B13" s="44" t="s">
        <v>426</v>
      </c>
      <c r="C13" s="3">
        <f>SUMIF('I K'!A:A,A13,'I K'!B:B)</f>
        <v>0</v>
      </c>
      <c r="D13" s="3">
        <f>SUMIF('I K'!A:A,A13,'I K'!C:C)</f>
        <v>0</v>
      </c>
      <c r="E13" s="3">
        <f>SUMIF('II K'!A:A,A13,'II K'!B:B)</f>
        <v>0</v>
      </c>
      <c r="F13" s="40">
        <f>SUMIF('II K'!A:A,A13,'II K'!C:C)</f>
        <v>0</v>
      </c>
      <c r="G13" s="40">
        <f>SUMIF('III K'!A:A,A13,'III K'!B:B)</f>
        <v>0</v>
      </c>
      <c r="H13" s="40">
        <f>SUMIF('III K'!A:A,A13,'III K'!C:C)</f>
        <v>0</v>
      </c>
      <c r="I13" s="40">
        <f>SUMIF('IV K'!A:A,A13,'IV K'!B:B)</f>
        <v>58.66</v>
      </c>
      <c r="J13" s="40">
        <f>SUMIF('IV K'!A:A,A13,'IV K'!C:C)</f>
        <v>29.667999999999999</v>
      </c>
      <c r="K13" s="40">
        <f>SUMIF('2021 BEZ CLP'!A:A,A13,'2021 BEZ CLP'!B:B)</f>
        <v>58.66</v>
      </c>
      <c r="L13" s="40">
        <f>SUMIF('2021 BEZ CLP'!A:A,A13,'2021 BEZ CLP'!C:C)</f>
        <v>29.667999999999999</v>
      </c>
    </row>
    <row r="14" spans="1:12">
      <c r="A14" s="44" t="s">
        <v>352</v>
      </c>
      <c r="B14" s="44" t="s">
        <v>423</v>
      </c>
      <c r="C14" s="3">
        <f>SUMIF('I K'!A:A,A14,'I K'!B:B)</f>
        <v>5444.89</v>
      </c>
      <c r="D14" s="3">
        <f>SUMIF('I K'!A:A,A14,'I K'!C:C)</f>
        <v>984.03300000000002</v>
      </c>
      <c r="E14" s="3">
        <f>SUMIF('II K'!A:A,A14,'II K'!B:B)</f>
        <v>4211.4799999999996</v>
      </c>
      <c r="F14" s="40">
        <f>SUMIF('II K'!A:A,A14,'II K'!C:C)</f>
        <v>572.28650000000005</v>
      </c>
      <c r="G14" s="40">
        <f>SUMIF('III K'!A:A,A14,'III K'!B:B)</f>
        <v>7653.67</v>
      </c>
      <c r="H14" s="40">
        <f>SUMIF('III K'!A:A,A14,'III K'!C:C)</f>
        <v>1381.2565</v>
      </c>
      <c r="I14" s="40">
        <f>SUMIF('IV K'!A:A,A14,'IV K'!B:B)</f>
        <v>8550.4500000000007</v>
      </c>
      <c r="J14" s="40">
        <f>SUMIF('IV K'!A:A,A14,'IV K'!C:C)</f>
        <v>1387.3354999999999</v>
      </c>
      <c r="K14" s="40">
        <f>SUMIF('2021 BEZ CLP'!A:A,A14,'2021 BEZ CLP'!B:B)</f>
        <v>25860.49</v>
      </c>
      <c r="L14" s="40">
        <f>SUMIF('2021 BEZ CLP'!A:A,A14,'2021 BEZ CLP'!C:C)</f>
        <v>4324.9115000000002</v>
      </c>
    </row>
    <row r="15" spans="1:12">
      <c r="A15" s="44" t="s">
        <v>80</v>
      </c>
      <c r="B15" s="44" t="s">
        <v>422</v>
      </c>
      <c r="C15" s="3">
        <f>SUMIF('I K'!A:A,A15,'I K'!B:B)</f>
        <v>474.56</v>
      </c>
      <c r="D15" s="3">
        <f>SUMIF('I K'!A:A,A15,'I K'!C:C)</f>
        <v>282.95999999999998</v>
      </c>
      <c r="E15" s="3">
        <f>SUMIF('II K'!A:A,A15,'II K'!B:B)</f>
        <v>758.61</v>
      </c>
      <c r="F15" s="40">
        <f>SUMIF('II K'!A:A,A15,'II K'!C:C)</f>
        <v>458.15699999999998</v>
      </c>
      <c r="G15" s="40">
        <f>SUMIF('III K'!A:A,A15,'III K'!B:B)</f>
        <v>0</v>
      </c>
      <c r="H15" s="40">
        <f>SUMIF('III K'!A:A,A15,'III K'!C:C)</f>
        <v>0</v>
      </c>
      <c r="I15" s="40">
        <f>SUMIF('IV K'!A:A,A15,'IV K'!B:B)</f>
        <v>1340.21</v>
      </c>
      <c r="J15" s="40">
        <f>SUMIF('IV K'!A:A,A15,'IV K'!C:C)</f>
        <v>813.47</v>
      </c>
      <c r="K15" s="40">
        <f>SUMIF('2021 BEZ CLP'!A:A,A15,'2021 BEZ CLP'!B:B)</f>
        <v>2573.38</v>
      </c>
      <c r="L15" s="40">
        <f>SUMIF('2021 BEZ CLP'!A:A,A15,'2021 BEZ CLP'!C:C)</f>
        <v>1554.587</v>
      </c>
    </row>
    <row r="16" spans="1:12">
      <c r="A16" s="44" t="s">
        <v>204</v>
      </c>
      <c r="B16" s="44" t="s">
        <v>422</v>
      </c>
      <c r="C16" s="3">
        <f>SUMIF('I K'!A:A,A16,'I K'!B:B)</f>
        <v>376.03</v>
      </c>
      <c r="D16" s="3">
        <f>SUMIF('I K'!A:A,A16,'I K'!C:C)</f>
        <v>63.96</v>
      </c>
      <c r="E16" s="3">
        <f>SUMIF('II K'!A:A,A16,'II K'!B:B)</f>
        <v>0</v>
      </c>
      <c r="F16" s="40">
        <f>SUMIF('II K'!A:A,A16,'II K'!C:C)</f>
        <v>0</v>
      </c>
      <c r="G16" s="40">
        <f>SUMIF('III K'!A:A,A16,'III K'!B:B)</f>
        <v>409.44</v>
      </c>
      <c r="H16" s="40">
        <f>SUMIF('III K'!A:A,A16,'III K'!C:C)</f>
        <v>73.52</v>
      </c>
      <c r="I16" s="40">
        <f>SUMIF('IV K'!A:A,A16,'IV K'!B:B)</f>
        <v>385.11</v>
      </c>
      <c r="J16" s="40">
        <f>SUMIF('IV K'!A:A,A16,'IV K'!C:C)</f>
        <v>59.704500000000003</v>
      </c>
      <c r="K16" s="40">
        <f>SUMIF('2021 BEZ CLP'!A:A,A16,'2021 BEZ CLP'!B:B)</f>
        <v>1170.58</v>
      </c>
      <c r="L16" s="40">
        <f>SUMIF('2021 BEZ CLP'!A:A,A16,'2021 BEZ CLP'!C:C)</f>
        <v>197.18450000000001</v>
      </c>
    </row>
    <row r="17" spans="1:12">
      <c r="A17" s="44" t="s">
        <v>425</v>
      </c>
      <c r="B17" s="44" t="s">
        <v>426</v>
      </c>
      <c r="C17" s="3">
        <f>SUMIF('I K'!A:A,A17,'I K'!B:B)</f>
        <v>3637.18</v>
      </c>
      <c r="D17" s="3">
        <f>SUMIF('I K'!A:A,A17,'I K'!C:C)</f>
        <v>1676.21</v>
      </c>
      <c r="E17" s="3">
        <f>SUMIF('II K'!A:A,A17,'II K'!B:B)</f>
        <v>0</v>
      </c>
      <c r="F17" s="40">
        <f>SUMIF('II K'!A:A,A17,'II K'!C:C)</f>
        <v>0</v>
      </c>
      <c r="G17" s="40">
        <f>SUMIF('III K'!A:A,A17,'III K'!B:B)</f>
        <v>0</v>
      </c>
      <c r="H17" s="40">
        <f>SUMIF('III K'!A:A,A17,'III K'!C:C)</f>
        <v>0</v>
      </c>
      <c r="I17" s="40">
        <f>SUMIF('IV K'!A:A,A17,'IV K'!B:B)</f>
        <v>0</v>
      </c>
      <c r="J17" s="40">
        <f>SUMIF('IV K'!A:A,A17,'IV K'!C:C)</f>
        <v>0</v>
      </c>
      <c r="K17" s="40">
        <f>SUMIF('2021 BEZ CLP'!A:A,A17,'2021 BEZ CLP'!B:B)</f>
        <v>3637.18</v>
      </c>
      <c r="L17" s="40">
        <f>SUMIF('2021 BEZ CLP'!A:A,A17,'2021 BEZ CLP'!C:C)</f>
        <v>1676.21</v>
      </c>
    </row>
    <row r="18" spans="1:12">
      <c r="A18" s="44" t="s">
        <v>127</v>
      </c>
      <c r="B18" s="44" t="s">
        <v>422</v>
      </c>
      <c r="C18" s="3">
        <f>SUMIF('I K'!A:A,A18,'I K'!B:B)</f>
        <v>0</v>
      </c>
      <c r="D18" s="3">
        <f>SUMIF('I K'!A:A,A18,'I K'!C:C)</f>
        <v>0</v>
      </c>
      <c r="E18" s="3">
        <f>SUMIF('II K'!A:A,A18,'II K'!B:B)</f>
        <v>563.24</v>
      </c>
      <c r="F18" s="40">
        <f>SUMIF('II K'!A:A,A18,'II K'!C:C)</f>
        <v>362.42399999999998</v>
      </c>
      <c r="G18" s="40">
        <f>SUMIF('III K'!A:A,A18,'III K'!B:B)</f>
        <v>376.75</v>
      </c>
      <c r="H18" s="40">
        <f>SUMIF('III K'!A:A,A18,'III K'!C:C)</f>
        <v>224.04</v>
      </c>
      <c r="I18" s="40">
        <f>SUMIF('IV K'!A:A,A18,'IV K'!B:B)</f>
        <v>0</v>
      </c>
      <c r="J18" s="40">
        <f>SUMIF('IV K'!A:A,A18,'IV K'!C:C)</f>
        <v>0</v>
      </c>
      <c r="K18" s="40">
        <f>SUMIF('2021 BEZ CLP'!A:A,A18,'2021 BEZ CLP'!B:B)</f>
        <v>939.99</v>
      </c>
      <c r="L18" s="40">
        <f>SUMIF('2021 BEZ CLP'!A:A,A18,'2021 BEZ CLP'!C:C)</f>
        <v>586.46400000000006</v>
      </c>
    </row>
    <row r="19" spans="1:12">
      <c r="A19" s="44" t="s">
        <v>342</v>
      </c>
      <c r="B19" s="44" t="s">
        <v>426</v>
      </c>
      <c r="C19" s="3">
        <f>SUMIF('I K'!A:A,A19,'I K'!B:B)</f>
        <v>5882.8</v>
      </c>
      <c r="D19" s="3">
        <f>SUMIF('I K'!A:A,A19,'I K'!C:C)</f>
        <v>2028.2065</v>
      </c>
      <c r="E19" s="3">
        <f>SUMIF('II K'!A:A,A19,'II K'!B:B)</f>
        <v>9725.07</v>
      </c>
      <c r="F19" s="40">
        <f>SUMIF('II K'!A:A,A19,'II K'!C:C)</f>
        <v>3035.4775</v>
      </c>
      <c r="G19" s="40">
        <f>SUMIF('III K'!A:A,A19,'III K'!B:B)</f>
        <v>3766.42</v>
      </c>
      <c r="H19" s="40">
        <f>SUMIF('III K'!A:A,A19,'III K'!C:C)</f>
        <v>1116.751</v>
      </c>
      <c r="I19" s="40">
        <f>SUMIF('IV K'!A:A,A19,'IV K'!B:B)</f>
        <v>13587.18</v>
      </c>
      <c r="J19" s="40">
        <f>SUMIF('IV K'!A:A,A19,'IV K'!C:C)</f>
        <v>4453.4059999999999</v>
      </c>
      <c r="K19" s="40">
        <f>SUMIF('2021 BEZ CLP'!A:A,A19,'2021 BEZ CLP'!B:B)</f>
        <v>33443.339999999997</v>
      </c>
      <c r="L19" s="40">
        <f>SUMIF('2021 BEZ CLP'!A:A,A19,'2021 BEZ CLP'!C:C)</f>
        <v>10731.441000000001</v>
      </c>
    </row>
    <row r="20" spans="1:12">
      <c r="A20" s="44" t="s">
        <v>144</v>
      </c>
      <c r="B20" s="44" t="s">
        <v>422</v>
      </c>
      <c r="C20" s="3">
        <f>SUMIF('I K'!A:A,A20,'I K'!B:B)</f>
        <v>850.36</v>
      </c>
      <c r="D20" s="3">
        <f>SUMIF('I K'!A:A,A20,'I K'!C:C)</f>
        <v>461.21199999999999</v>
      </c>
      <c r="E20" s="3">
        <f>SUMIF('II K'!A:A,A20,'II K'!B:B)</f>
        <v>1015.68</v>
      </c>
      <c r="F20" s="40">
        <f>SUMIF('II K'!A:A,A20,'II K'!C:C)</f>
        <v>496.488</v>
      </c>
      <c r="G20" s="40">
        <f>SUMIF('III K'!A:A,A20,'III K'!B:B)</f>
        <v>438.2</v>
      </c>
      <c r="H20" s="40">
        <f>SUMIF('III K'!A:A,A20,'III K'!C:C)</f>
        <v>211.32499999999999</v>
      </c>
      <c r="I20" s="40">
        <f>SUMIF('IV K'!A:A,A20,'IV K'!B:B)</f>
        <v>748.23</v>
      </c>
      <c r="J20" s="40">
        <f>SUMIF('IV K'!A:A,A20,'IV K'!C:C)</f>
        <v>371.28699999999998</v>
      </c>
      <c r="K20" s="40">
        <f>SUMIF('2021 BEZ CLP'!A:A,A20,'2021 BEZ CLP'!B:B)</f>
        <v>3052.47</v>
      </c>
      <c r="L20" s="40">
        <f>SUMIF('2021 BEZ CLP'!A:A,A20,'2021 BEZ CLP'!C:C)</f>
        <v>1540.3119999999999</v>
      </c>
    </row>
    <row r="21" spans="1:12">
      <c r="A21" s="44" t="s">
        <v>109</v>
      </c>
      <c r="B21" s="44" t="s">
        <v>422</v>
      </c>
      <c r="C21" s="3">
        <f>SUMIF('I K'!A:A,A21,'I K'!B:B)</f>
        <v>4006.55</v>
      </c>
      <c r="D21" s="3">
        <f>SUMIF('I K'!A:A,A21,'I K'!C:C)</f>
        <v>2006.84</v>
      </c>
      <c r="E21" s="3">
        <f>SUMIF('II K'!A:A,A21,'II K'!B:B)</f>
        <v>3574.49</v>
      </c>
      <c r="F21" s="40">
        <f>SUMIF('II K'!A:A,A21,'II K'!C:C)</f>
        <v>1761.0150000000001</v>
      </c>
      <c r="G21" s="40">
        <f>SUMIF('III K'!A:A,A21,'III K'!B:B)</f>
        <v>4587.34</v>
      </c>
      <c r="H21" s="40">
        <f>SUMIF('III K'!A:A,A21,'III K'!C:C)</f>
        <v>2151.1525000000001</v>
      </c>
      <c r="I21" s="40">
        <f>SUMIF('IV K'!A:A,A21,'IV K'!B:B)</f>
        <v>6355.73</v>
      </c>
      <c r="J21" s="40">
        <f>SUMIF('IV K'!A:A,A21,'IV K'!C:C)</f>
        <v>2751.3879999999999</v>
      </c>
      <c r="K21" s="40">
        <f>SUMIF('2021 BEZ CLP'!A:A,A21,'2021 BEZ CLP'!B:B)</f>
        <v>18524.11</v>
      </c>
      <c r="L21" s="40">
        <f>SUMIF('2021 BEZ CLP'!A:A,A21,'2021 BEZ CLP'!C:C)</f>
        <v>8670.3955000000005</v>
      </c>
    </row>
    <row r="22" spans="1:12">
      <c r="A22" s="44" t="s">
        <v>676</v>
      </c>
      <c r="B22" s="44" t="s">
        <v>422</v>
      </c>
      <c r="C22" s="3">
        <f>SUMIF('I K'!A:A,A22,'I K'!B:B)</f>
        <v>0</v>
      </c>
      <c r="D22" s="3">
        <f>SUMIF('I K'!A:A,A22,'I K'!C:C)</f>
        <v>0</v>
      </c>
      <c r="E22" s="3">
        <f>SUMIF('II K'!A:A,A22,'II K'!B:B)</f>
        <v>0</v>
      </c>
      <c r="F22" s="40">
        <f>SUMIF('II K'!A:A,A22,'II K'!C:C)</f>
        <v>0</v>
      </c>
      <c r="G22" s="40">
        <f>SUMIF('III K'!A:A,A22,'III K'!B:B)</f>
        <v>1028.26</v>
      </c>
      <c r="H22" s="40">
        <f>SUMIF('III K'!A:A,A22,'III K'!C:C)</f>
        <v>419.32</v>
      </c>
      <c r="I22" s="40">
        <f>SUMIF('IV K'!A:A,A22,'IV K'!B:B)</f>
        <v>0</v>
      </c>
      <c r="J22" s="40">
        <f>SUMIF('IV K'!A:A,A22,'IV K'!C:C)</f>
        <v>0</v>
      </c>
      <c r="K22" s="40">
        <f>SUMIF('2021 BEZ CLP'!A:A,A22,'2021 BEZ CLP'!B:B)</f>
        <v>1028.26</v>
      </c>
      <c r="L22" s="40">
        <f>SUMIF('2021 BEZ CLP'!A:A,A22,'2021 BEZ CLP'!C:C)</f>
        <v>419.32</v>
      </c>
    </row>
    <row r="23" spans="1:12">
      <c r="A23" s="44" t="s">
        <v>244</v>
      </c>
      <c r="B23" s="44" t="s">
        <v>423</v>
      </c>
      <c r="C23" s="3">
        <f>SUMIF('I K'!A:A,A23,'I K'!B:B)</f>
        <v>1496.4</v>
      </c>
      <c r="D23" s="3">
        <f>SUMIF('I K'!A:A,A23,'I K'!C:C)</f>
        <v>788.2</v>
      </c>
      <c r="E23" s="3">
        <f>SUMIF('II K'!A:A,A23,'II K'!B:B)</f>
        <v>4438</v>
      </c>
      <c r="F23" s="40">
        <f>SUMIF('II K'!A:A,A23,'II K'!C:C)</f>
        <v>2337.6</v>
      </c>
      <c r="G23" s="40">
        <f>SUMIF('III K'!A:A,A23,'III K'!B:B)</f>
        <v>0</v>
      </c>
      <c r="H23" s="40">
        <f>SUMIF('III K'!A:A,A23,'III K'!C:C)</f>
        <v>0</v>
      </c>
      <c r="I23" s="40">
        <f>SUMIF('IV K'!A:A,A23,'IV K'!B:B)</f>
        <v>0</v>
      </c>
      <c r="J23" s="40">
        <f>SUMIF('IV K'!A:A,A23,'IV K'!C:C)</f>
        <v>0</v>
      </c>
      <c r="K23" s="40">
        <f>SUMIF('2021 BEZ CLP'!A:A,A23,'2021 BEZ CLP'!B:B)</f>
        <v>5934.4</v>
      </c>
      <c r="L23" s="40">
        <f>SUMIF('2021 BEZ CLP'!A:A,A23,'2021 BEZ CLP'!C:C)</f>
        <v>3125.8</v>
      </c>
    </row>
    <row r="24" spans="1:12">
      <c r="A24" s="44" t="s">
        <v>317</v>
      </c>
      <c r="B24" s="44" t="s">
        <v>427</v>
      </c>
      <c r="C24" s="3">
        <f>SUMIF('I K'!A:A,A24,'I K'!B:B)</f>
        <v>1575</v>
      </c>
      <c r="D24" s="3">
        <f>SUMIF('I K'!A:A,A24,'I K'!C:C)</f>
        <v>506.92500000000001</v>
      </c>
      <c r="E24" s="3">
        <f>SUMIF('II K'!A:A,A24,'II K'!B:B)</f>
        <v>1575</v>
      </c>
      <c r="F24" s="40">
        <f>SUMIF('II K'!A:A,A24,'II K'!C:C)</f>
        <v>498.6</v>
      </c>
      <c r="G24" s="40">
        <f>SUMIF('III K'!A:A,A24,'III K'!B:B)</f>
        <v>1575</v>
      </c>
      <c r="H24" s="40">
        <f>SUMIF('III K'!A:A,A24,'III K'!C:C)</f>
        <v>492.3</v>
      </c>
      <c r="I24" s="40">
        <f>SUMIF('IV K'!A:A,A24,'IV K'!B:B)</f>
        <v>1575</v>
      </c>
      <c r="J24" s="40">
        <f>SUMIF('IV K'!A:A,A24,'IV K'!C:C)</f>
        <v>474.52499999999998</v>
      </c>
      <c r="K24" s="40">
        <f>SUMIF('2021 BEZ CLP'!A:A,A24,'2021 BEZ CLP'!B:B)</f>
        <v>6300</v>
      </c>
      <c r="L24" s="40">
        <f>SUMIF('2021 BEZ CLP'!A:A,A24,'2021 BEZ CLP'!C:C)</f>
        <v>1972.35</v>
      </c>
    </row>
    <row r="25" spans="1:12">
      <c r="A25" s="44" t="s">
        <v>33</v>
      </c>
      <c r="B25" s="44" t="s">
        <v>422</v>
      </c>
      <c r="C25" s="3">
        <f>SUMIF('I K'!A:A,A25,'I K'!B:B)</f>
        <v>1031.51</v>
      </c>
      <c r="D25" s="3">
        <f>SUMIF('I K'!A:A,A25,'I K'!C:C)</f>
        <v>449.72149999999999</v>
      </c>
      <c r="E25" s="3">
        <f>SUMIF('II K'!A:A,A25,'II K'!B:B)</f>
        <v>1194.83</v>
      </c>
      <c r="F25" s="40">
        <f>SUMIF('II K'!A:A,A25,'II K'!C:C)</f>
        <v>305.89850000000001</v>
      </c>
      <c r="G25" s="40">
        <f>SUMIF('III K'!A:A,A25,'III K'!B:B)</f>
        <v>356.77</v>
      </c>
      <c r="H25" s="40">
        <f>SUMIF('III K'!A:A,A25,'III K'!C:C)</f>
        <v>48.966999999999999</v>
      </c>
      <c r="I25" s="40">
        <f>SUMIF('IV K'!A:A,A25,'IV K'!B:B)</f>
        <v>629.02</v>
      </c>
      <c r="J25" s="40">
        <f>SUMIF('IV K'!A:A,A25,'IV K'!C:C)</f>
        <v>221.59200000000001</v>
      </c>
      <c r="K25" s="40">
        <f>SUMIF('2021 BEZ CLP'!A:A,A25,'2021 BEZ CLP'!B:B)</f>
        <v>3212.13</v>
      </c>
      <c r="L25" s="40">
        <f>SUMIF('2021 BEZ CLP'!A:A,A25,'2021 BEZ CLP'!C:C)</f>
        <v>1026.1790000000001</v>
      </c>
    </row>
    <row r="26" spans="1:12">
      <c r="A26" s="44" t="s">
        <v>320</v>
      </c>
      <c r="B26" s="44" t="s">
        <v>426</v>
      </c>
      <c r="C26" s="3">
        <f>SUMIF('I K'!A:A,A26,'I K'!B:B)</f>
        <v>1818.93</v>
      </c>
      <c r="D26" s="3">
        <f>SUMIF('I K'!A:A,A26,'I K'!C:C)</f>
        <v>810.57349999999997</v>
      </c>
      <c r="E26" s="3">
        <f>SUMIF('II K'!A:A,A26,'II K'!B:B)</f>
        <v>7197.92</v>
      </c>
      <c r="F26" s="40">
        <f>SUMIF('II K'!A:A,A26,'II K'!C:C)</f>
        <v>3081.2375000000002</v>
      </c>
      <c r="G26" s="40">
        <f>SUMIF('III K'!A:A,A26,'III K'!B:B)</f>
        <v>3984.55</v>
      </c>
      <c r="H26" s="40">
        <f>SUMIF('III K'!A:A,A26,'III K'!C:C)</f>
        <v>1520.0725</v>
      </c>
      <c r="I26" s="40">
        <f>SUMIF('IV K'!A:A,A26,'IV K'!B:B)</f>
        <v>5068.84</v>
      </c>
      <c r="J26" s="40">
        <f>SUMIF('IV K'!A:A,A26,'IV K'!C:C)</f>
        <v>2368.3335999999999</v>
      </c>
      <c r="K26" s="40">
        <f>SUMIF('2021 BEZ CLP'!A:A,A26,'2021 BEZ CLP'!B:B)</f>
        <v>18070.240000000002</v>
      </c>
      <c r="L26" s="40">
        <f>SUMIF('2021 BEZ CLP'!A:A,A26,'2021 BEZ CLP'!C:C)</f>
        <v>7780.2170999999998</v>
      </c>
    </row>
    <row r="27" spans="1:12">
      <c r="A27" s="44" t="s">
        <v>251</v>
      </c>
      <c r="B27" s="44" t="s">
        <v>422</v>
      </c>
      <c r="C27" s="3">
        <f>SUMIF('I K'!A:A,A27,'I K'!B:B)</f>
        <v>0</v>
      </c>
      <c r="D27" s="3">
        <f>SUMIF('I K'!A:A,A27,'I K'!C:C)</f>
        <v>0</v>
      </c>
      <c r="E27" s="3">
        <f>SUMIF('II K'!A:A,A27,'II K'!B:B)</f>
        <v>0</v>
      </c>
      <c r="F27" s="40">
        <f>SUMIF('II K'!A:A,A27,'II K'!C:C)</f>
        <v>0</v>
      </c>
      <c r="G27" s="40">
        <f>SUMIF('III K'!A:A,A27,'III K'!B:B)</f>
        <v>1081.1199999999999</v>
      </c>
      <c r="H27" s="40">
        <f>SUMIF('III K'!A:A,A27,'III K'!C:C)</f>
        <v>658.85</v>
      </c>
      <c r="I27" s="40">
        <f>SUMIF('IV K'!A:A,A27,'IV K'!B:B)</f>
        <v>0</v>
      </c>
      <c r="J27" s="40">
        <f>SUMIF('IV K'!A:A,A27,'IV K'!C:C)</f>
        <v>0</v>
      </c>
      <c r="K27" s="40">
        <f>SUMIF('2021 BEZ CLP'!A:A,A27,'2021 BEZ CLP'!B:B)</f>
        <v>1081.1199999999999</v>
      </c>
      <c r="L27" s="40">
        <f>SUMIF('2021 BEZ CLP'!A:A,A27,'2021 BEZ CLP'!C:C)</f>
        <v>658.85</v>
      </c>
    </row>
    <row r="28" spans="1:12">
      <c r="A28" s="44" t="s">
        <v>328</v>
      </c>
      <c r="B28" s="44" t="s">
        <v>423</v>
      </c>
      <c r="C28" s="3">
        <f>SUMIF('I K'!A:A,A28,'I K'!B:B)</f>
        <v>1248.96</v>
      </c>
      <c r="D28" s="3">
        <f>SUMIF('I K'!A:A,A28,'I K'!C:C)</f>
        <v>308.91399999999999</v>
      </c>
      <c r="E28" s="3">
        <f>SUMIF('II K'!A:A,A28,'II K'!B:B)</f>
        <v>1587.36</v>
      </c>
      <c r="F28" s="40">
        <f>SUMIF('II K'!A:A,A28,'II K'!C:C)</f>
        <v>1165.74</v>
      </c>
      <c r="G28" s="40">
        <f>SUMIF('III K'!A:A,A28,'III K'!B:B)</f>
        <v>4056.36</v>
      </c>
      <c r="H28" s="40">
        <f>SUMIF('III K'!A:A,A28,'III K'!C:C)</f>
        <v>2537.62</v>
      </c>
      <c r="I28" s="40">
        <f>SUMIF('IV K'!A:A,A28,'IV K'!B:B)</f>
        <v>0</v>
      </c>
      <c r="J28" s="40">
        <f>SUMIF('IV K'!A:A,A28,'IV K'!C:C)</f>
        <v>0</v>
      </c>
      <c r="K28" s="40">
        <f>SUMIF('2021 BEZ CLP'!A:A,A28,'2021 BEZ CLP'!B:B)</f>
        <v>6892.68</v>
      </c>
      <c r="L28" s="40">
        <f>SUMIF('2021 BEZ CLP'!A:A,A28,'2021 BEZ CLP'!C:C)</f>
        <v>4012.2739999999999</v>
      </c>
    </row>
    <row r="29" spans="1:12">
      <c r="A29" s="44" t="s">
        <v>264</v>
      </c>
      <c r="B29" s="44" t="s">
        <v>427</v>
      </c>
      <c r="C29" s="3">
        <f>SUMIF('I K'!A:A,A29,'I K'!B:B)</f>
        <v>77349.84</v>
      </c>
      <c r="D29" s="3">
        <f>SUMIF('I K'!A:A,A29,'I K'!C:C)</f>
        <v>19555.2592</v>
      </c>
      <c r="E29" s="3">
        <f>SUMIF('II K'!A:A,A29,'II K'!B:B)</f>
        <v>86476.56</v>
      </c>
      <c r="F29" s="40">
        <f>SUMIF('II K'!A:A,A29,'II K'!C:C)</f>
        <v>23573.63</v>
      </c>
      <c r="G29" s="40">
        <f>SUMIF('III K'!A:A,A29,'III K'!B:B)</f>
        <v>68276.45</v>
      </c>
      <c r="H29" s="40">
        <f>SUMIF('III K'!A:A,A29,'III K'!C:C)</f>
        <v>18430.229299999999</v>
      </c>
      <c r="I29" s="40">
        <f>SUMIF('IV K'!A:A,A29,'IV K'!B:B)</f>
        <v>48766.84</v>
      </c>
      <c r="J29" s="40">
        <f>SUMIF('IV K'!A:A,A29,'IV K'!C:C)</f>
        <v>12660.59</v>
      </c>
      <c r="K29" s="40">
        <f>SUMIF('2021 BEZ CLP'!A:A,A29,'2021 BEZ CLP'!B:B)</f>
        <v>280869.69</v>
      </c>
      <c r="L29" s="40">
        <f>SUMIF('2021 BEZ CLP'!A:A,A29,'2021 BEZ CLP'!C:C)</f>
        <v>74219.708499999993</v>
      </c>
    </row>
    <row r="30" spans="1:12">
      <c r="A30" s="44" t="s">
        <v>149</v>
      </c>
      <c r="B30" s="44" t="s">
        <v>422</v>
      </c>
      <c r="C30" s="3">
        <f>SUMIF('I K'!A:A,A30,'I K'!B:B)</f>
        <v>649.66999999999996</v>
      </c>
      <c r="D30" s="3">
        <f>SUMIF('I K'!A:A,A30,'I K'!C:C)</f>
        <v>336.33</v>
      </c>
      <c r="E30" s="3">
        <f>SUMIF('II K'!A:A,A30,'II K'!B:B)</f>
        <v>0</v>
      </c>
      <c r="F30" s="40">
        <f>SUMIF('II K'!A:A,A30,'II K'!C:C)</f>
        <v>0</v>
      </c>
      <c r="G30" s="40">
        <f>SUMIF('III K'!A:A,A30,'III K'!B:B)</f>
        <v>1945.95</v>
      </c>
      <c r="H30" s="40">
        <f>SUMIF('III K'!A:A,A30,'III K'!C:C)</f>
        <v>1078.95</v>
      </c>
      <c r="I30" s="40">
        <f>SUMIF('IV K'!A:A,A30,'IV K'!B:B)</f>
        <v>0</v>
      </c>
      <c r="J30" s="40">
        <f>SUMIF('IV K'!A:A,A30,'IV K'!C:C)</f>
        <v>0</v>
      </c>
      <c r="K30" s="40">
        <f>SUMIF('2021 BEZ CLP'!A:A,A30,'2021 BEZ CLP'!B:B)</f>
        <v>2595.62</v>
      </c>
      <c r="L30" s="40">
        <f>SUMIF('2021 BEZ CLP'!A:A,A30,'2021 BEZ CLP'!C:C)</f>
        <v>1415.28</v>
      </c>
    </row>
    <row r="31" spans="1:12">
      <c r="A31" s="44" t="s">
        <v>75</v>
      </c>
      <c r="B31" s="44" t="s">
        <v>422</v>
      </c>
      <c r="C31" s="3">
        <f>SUMIF('I K'!A:A,A31,'I K'!B:B)</f>
        <v>163.12</v>
      </c>
      <c r="D31" s="3">
        <f>SUMIF('I K'!A:A,A31,'I K'!C:C)</f>
        <v>94.504000000000005</v>
      </c>
      <c r="E31" s="3">
        <f>SUMIF('II K'!A:A,A31,'II K'!B:B)</f>
        <v>164.67</v>
      </c>
      <c r="F31" s="40">
        <f>SUMIF('II K'!A:A,A31,'II K'!C:C)</f>
        <v>91.48</v>
      </c>
      <c r="G31" s="40">
        <f>SUMIF('III K'!A:A,A31,'III K'!B:B)</f>
        <v>265.77</v>
      </c>
      <c r="H31" s="40">
        <f>SUMIF('III K'!A:A,A31,'III K'!C:C)</f>
        <v>158.16399999999999</v>
      </c>
      <c r="I31" s="40">
        <f>SUMIF('IV K'!A:A,A31,'IV K'!B:B)</f>
        <v>0</v>
      </c>
      <c r="J31" s="40">
        <f>SUMIF('IV K'!A:A,A31,'IV K'!C:C)</f>
        <v>0</v>
      </c>
      <c r="K31" s="40">
        <f>SUMIF('2021 BEZ CLP'!A:A,A31,'2021 BEZ CLP'!B:B)</f>
        <v>593.55999999999995</v>
      </c>
      <c r="L31" s="40">
        <f>SUMIF('2021 BEZ CLP'!A:A,A31,'2021 BEZ CLP'!C:C)</f>
        <v>344.14800000000002</v>
      </c>
    </row>
    <row r="32" spans="1:12">
      <c r="A32" s="44" t="s">
        <v>216</v>
      </c>
      <c r="B32" s="44" t="s">
        <v>422</v>
      </c>
      <c r="C32" s="3">
        <f>SUMIF('I K'!A:A,A32,'I K'!B:B)</f>
        <v>0</v>
      </c>
      <c r="D32" s="3">
        <f>SUMIF('I K'!A:A,A32,'I K'!C:C)</f>
        <v>0</v>
      </c>
      <c r="E32" s="3">
        <f>SUMIF('II K'!A:A,A32,'II K'!B:B)</f>
        <v>2099.31</v>
      </c>
      <c r="F32" s="40">
        <f>SUMIF('II K'!A:A,A32,'II K'!C:C)</f>
        <v>1015.7954999999999</v>
      </c>
      <c r="G32" s="40">
        <f>SUMIF('III K'!A:A,A32,'III K'!B:B)</f>
        <v>0</v>
      </c>
      <c r="H32" s="40">
        <f>SUMIF('III K'!A:A,A32,'III K'!C:C)</f>
        <v>0</v>
      </c>
      <c r="I32" s="40">
        <f>SUMIF('IV K'!A:A,A32,'IV K'!B:B)</f>
        <v>0</v>
      </c>
      <c r="J32" s="40">
        <f>SUMIF('IV K'!A:A,A32,'IV K'!C:C)</f>
        <v>0</v>
      </c>
      <c r="K32" s="40">
        <f>SUMIF('2021 BEZ CLP'!A:A,A32,'2021 BEZ CLP'!B:B)</f>
        <v>2099.31</v>
      </c>
      <c r="L32" s="40">
        <f>SUMIF('2021 BEZ CLP'!A:A,A32,'2021 BEZ CLP'!C:C)</f>
        <v>1015.7954999999999</v>
      </c>
    </row>
    <row r="33" spans="1:12">
      <c r="A33" s="44" t="s">
        <v>115</v>
      </c>
      <c r="B33" s="44" t="s">
        <v>422</v>
      </c>
      <c r="C33" s="3">
        <f>SUMIF('I K'!A:A,A33,'I K'!B:B)</f>
        <v>0</v>
      </c>
      <c r="D33" s="3">
        <f>SUMIF('I K'!A:A,A33,'I K'!C:C)</f>
        <v>0</v>
      </c>
      <c r="E33" s="3">
        <f>SUMIF('II K'!A:A,A33,'II K'!B:B)</f>
        <v>0</v>
      </c>
      <c r="F33" s="40">
        <f>SUMIF('II K'!A:A,A33,'II K'!C:C)</f>
        <v>0</v>
      </c>
      <c r="G33" s="40">
        <f>SUMIF('III K'!A:A,A33,'III K'!B:B)</f>
        <v>0</v>
      </c>
      <c r="H33" s="40">
        <f>SUMIF('III K'!A:A,A33,'III K'!C:C)</f>
        <v>0</v>
      </c>
      <c r="I33" s="40">
        <f>SUMIF('IV K'!A:A,A33,'IV K'!B:B)</f>
        <v>0</v>
      </c>
      <c r="J33" s="40">
        <f>SUMIF('IV K'!A:A,A33,'IV K'!C:C)</f>
        <v>0</v>
      </c>
      <c r="K33" s="40">
        <f>SUMIF('2021 BEZ CLP'!A:A,A33,'2021 BEZ CLP'!B:B)</f>
        <v>0</v>
      </c>
      <c r="L33" s="40">
        <f>SUMIF('2021 BEZ CLP'!A:A,A33,'2021 BEZ CLP'!C:C)</f>
        <v>0</v>
      </c>
    </row>
    <row r="34" spans="1:12">
      <c r="A34" s="44" t="s">
        <v>614</v>
      </c>
      <c r="B34" s="44" t="s">
        <v>422</v>
      </c>
      <c r="C34" s="3">
        <f>SUMIF('I K'!A:A,A34,'I K'!B:B)</f>
        <v>0</v>
      </c>
      <c r="D34" s="3">
        <f>SUMIF('I K'!A:A,A34,'I K'!C:C)</f>
        <v>0</v>
      </c>
      <c r="E34" s="3">
        <f>SUMIF('II K'!A:A,A34,'II K'!B:B)</f>
        <v>412.5</v>
      </c>
      <c r="F34" s="40">
        <f>SUMIF('II K'!A:A,A34,'II K'!C:C)</f>
        <v>210.75</v>
      </c>
      <c r="G34" s="40">
        <f>SUMIF('III K'!A:A,A34,'III K'!B:B)</f>
        <v>0</v>
      </c>
      <c r="H34" s="40">
        <f>SUMIF('III K'!A:A,A34,'III K'!C:C)</f>
        <v>0</v>
      </c>
      <c r="I34" s="40">
        <f>SUMIF('IV K'!A:A,A34,'IV K'!B:B)</f>
        <v>432</v>
      </c>
      <c r="J34" s="40">
        <f>SUMIF('IV K'!A:A,A34,'IV K'!C:C)</f>
        <v>234</v>
      </c>
      <c r="K34" s="40">
        <f>SUMIF('2021 BEZ CLP'!A:A,A34,'2021 BEZ CLP'!B:B)</f>
        <v>844.5</v>
      </c>
      <c r="L34" s="40">
        <f>SUMIF('2021 BEZ CLP'!A:A,A34,'2021 BEZ CLP'!C:C)</f>
        <v>444.75</v>
      </c>
    </row>
    <row r="35" spans="1:12">
      <c r="A35" s="44" t="s">
        <v>221</v>
      </c>
      <c r="B35" s="44" t="s">
        <v>422</v>
      </c>
      <c r="C35" s="3">
        <f>SUMIF('I K'!A:A,A35,'I K'!B:B)</f>
        <v>116.62</v>
      </c>
      <c r="D35" s="3">
        <f>SUMIF('I K'!A:A,A35,'I K'!C:C)</f>
        <v>61.45</v>
      </c>
      <c r="E35" s="3">
        <f>SUMIF('II K'!A:A,A35,'II K'!B:B)</f>
        <v>0</v>
      </c>
      <c r="F35" s="40">
        <f>SUMIF('II K'!A:A,A35,'II K'!C:C)</f>
        <v>0</v>
      </c>
      <c r="G35" s="40">
        <f>SUMIF('III K'!A:A,A35,'III K'!B:B)</f>
        <v>0</v>
      </c>
      <c r="H35" s="40">
        <f>SUMIF('III K'!A:A,A35,'III K'!C:C)</f>
        <v>0</v>
      </c>
      <c r="I35" s="40">
        <f>SUMIF('IV K'!A:A,A35,'IV K'!B:B)</f>
        <v>0</v>
      </c>
      <c r="J35" s="40">
        <f>SUMIF('IV K'!A:A,A35,'IV K'!C:C)</f>
        <v>0</v>
      </c>
      <c r="K35" s="40">
        <f>SUMIF('2021 BEZ CLP'!A:A,A35,'2021 BEZ CLP'!B:B)</f>
        <v>116.62</v>
      </c>
      <c r="L35" s="40">
        <f>SUMIF('2021 BEZ CLP'!A:A,A35,'2021 BEZ CLP'!C:C)</f>
        <v>61.45</v>
      </c>
    </row>
    <row r="36" spans="1:12">
      <c r="A36" s="44" t="s">
        <v>46</v>
      </c>
      <c r="B36" s="44" t="s">
        <v>422</v>
      </c>
      <c r="C36" s="3">
        <f>SUMIF('I K'!A:A,A36,'I K'!B:B)</f>
        <v>336</v>
      </c>
      <c r="D36" s="3">
        <f>SUMIF('I K'!A:A,A36,'I K'!C:C)</f>
        <v>304.45600000000002</v>
      </c>
      <c r="E36" s="3">
        <f>SUMIF('II K'!A:A,A36,'II K'!B:B)</f>
        <v>0</v>
      </c>
      <c r="F36" s="40">
        <f>SUMIF('II K'!A:A,A36,'II K'!C:C)</f>
        <v>0</v>
      </c>
      <c r="G36" s="40">
        <f>SUMIF('III K'!A:A,A36,'III K'!B:B)</f>
        <v>272</v>
      </c>
      <c r="H36" s="40">
        <f>SUMIF('III K'!A:A,A36,'III K'!C:C)</f>
        <v>250.607</v>
      </c>
      <c r="I36" s="40">
        <f>SUMIF('IV K'!A:A,A36,'IV K'!B:B)</f>
        <v>0</v>
      </c>
      <c r="J36" s="40">
        <f>SUMIF('IV K'!A:A,A36,'IV K'!C:C)</f>
        <v>0</v>
      </c>
      <c r="K36" s="40">
        <f>SUMIF('2021 BEZ CLP'!A:A,A36,'2021 BEZ CLP'!B:B)</f>
        <v>608</v>
      </c>
      <c r="L36" s="40">
        <f>SUMIF('2021 BEZ CLP'!A:A,A36,'2021 BEZ CLP'!C:C)</f>
        <v>555.06299999999999</v>
      </c>
    </row>
    <row r="37" spans="1:12">
      <c r="A37" s="44" t="s">
        <v>72</v>
      </c>
      <c r="B37" s="44" t="s">
        <v>422</v>
      </c>
      <c r="C37" s="3">
        <f>SUMIF('I K'!A:A,A37,'I K'!B:B)</f>
        <v>247.8</v>
      </c>
      <c r="D37" s="3">
        <f>SUMIF('I K'!A:A,A37,'I K'!C:C)</f>
        <v>88.92</v>
      </c>
      <c r="E37" s="3">
        <f>SUMIF('II K'!A:A,A37,'II K'!B:B)</f>
        <v>4480.1499999999996</v>
      </c>
      <c r="F37" s="40">
        <f>SUMIF('II K'!A:A,A37,'II K'!C:C)</f>
        <v>887.9126</v>
      </c>
      <c r="G37" s="40">
        <f>SUMIF('III K'!A:A,A37,'III K'!B:B)</f>
        <v>0</v>
      </c>
      <c r="H37" s="40">
        <f>SUMIF('III K'!A:A,A37,'III K'!C:C)</f>
        <v>0</v>
      </c>
      <c r="I37" s="40">
        <f>SUMIF('IV K'!A:A,A37,'IV K'!B:B)</f>
        <v>328.5</v>
      </c>
      <c r="J37" s="40">
        <f>SUMIF('IV K'!A:A,A37,'IV K'!C:C)</f>
        <v>115.02</v>
      </c>
      <c r="K37" s="40">
        <f>SUMIF('2021 BEZ CLP'!A:A,A37,'2021 BEZ CLP'!B:B)</f>
        <v>5056.45</v>
      </c>
      <c r="L37" s="40">
        <f>SUMIF('2021 BEZ CLP'!A:A,A37,'2021 BEZ CLP'!C:C)</f>
        <v>1091.8525999999999</v>
      </c>
    </row>
    <row r="38" spans="1:12">
      <c r="A38" s="44" t="s">
        <v>814</v>
      </c>
      <c r="B38" s="44" t="s">
        <v>426</v>
      </c>
      <c r="C38" s="3">
        <f>SUMIF('I K'!A:A,A38,'I K'!B:B)</f>
        <v>0</v>
      </c>
      <c r="D38" s="3">
        <f>SUMIF('I K'!A:A,A38,'I K'!C:C)</f>
        <v>0</v>
      </c>
      <c r="E38" s="3">
        <f>SUMIF('II K'!A:A,A38,'II K'!B:B)</f>
        <v>0</v>
      </c>
      <c r="F38" s="40">
        <f>SUMIF('II K'!A:A,A38,'II K'!C:C)</f>
        <v>0</v>
      </c>
      <c r="G38" s="40">
        <f>SUMIF('III K'!A:A,A38,'III K'!B:B)</f>
        <v>0</v>
      </c>
      <c r="H38" s="40">
        <f>SUMIF('III K'!A:A,A38,'III K'!C:C)</f>
        <v>0</v>
      </c>
      <c r="I38" s="40">
        <f>SUMIF('IV K'!A:A,A38,'IV K'!B:B)</f>
        <v>0</v>
      </c>
      <c r="J38" s="40">
        <f>SUMIF('IV K'!A:A,A38,'IV K'!C:C)</f>
        <v>0</v>
      </c>
      <c r="K38" s="40">
        <f>SUMIF('2021 BEZ CLP'!A:A,A38,'2021 BEZ CLP'!B:B)</f>
        <v>0</v>
      </c>
      <c r="L38" s="40">
        <f>SUMIF('2021 BEZ CLP'!A:A,A38,'2021 BEZ CLP'!C:C)</f>
        <v>0</v>
      </c>
    </row>
    <row r="39" spans="1:12">
      <c r="A39" s="44" t="s">
        <v>350</v>
      </c>
      <c r="B39" s="44" t="s">
        <v>426</v>
      </c>
      <c r="C39" s="3">
        <f>SUMIF('I K'!A:A,A39,'I K'!B:B)</f>
        <v>614.25</v>
      </c>
      <c r="D39" s="3">
        <f>SUMIF('I K'!A:A,A39,'I K'!C:C)</f>
        <v>372.01499999999999</v>
      </c>
      <c r="E39" s="3">
        <f>SUMIF('II K'!A:A,A39,'II K'!B:B)</f>
        <v>1828.88</v>
      </c>
      <c r="F39" s="40">
        <f>SUMIF('II K'!A:A,A39,'II K'!C:C)</f>
        <v>764.08</v>
      </c>
      <c r="G39" s="40">
        <f>SUMIF('III K'!A:A,A39,'III K'!B:B)</f>
        <v>0</v>
      </c>
      <c r="H39" s="40">
        <f>SUMIF('III K'!A:A,A39,'III K'!C:C)</f>
        <v>0</v>
      </c>
      <c r="I39" s="40">
        <f>SUMIF('IV K'!A:A,A39,'IV K'!B:B)</f>
        <v>0</v>
      </c>
      <c r="J39" s="40">
        <f>SUMIF('IV K'!A:A,A39,'IV K'!C:C)</f>
        <v>0</v>
      </c>
      <c r="K39" s="40">
        <f>SUMIF('2021 BEZ CLP'!A:A,A39,'2021 BEZ CLP'!B:B)</f>
        <v>2443.13</v>
      </c>
      <c r="L39" s="40">
        <f>SUMIF('2021 BEZ CLP'!A:A,A39,'2021 BEZ CLP'!C:C)</f>
        <v>1136.095</v>
      </c>
    </row>
    <row r="40" spans="1:12">
      <c r="A40" s="44" t="s">
        <v>138</v>
      </c>
      <c r="B40" s="44" t="s">
        <v>422</v>
      </c>
      <c r="C40" s="3">
        <f>SUMIF('I K'!A:A,A40,'I K'!B:B)</f>
        <v>1581.24</v>
      </c>
      <c r="D40" s="3">
        <f>SUMIF('I K'!A:A,A40,'I K'!C:C)</f>
        <v>661.88940000000002</v>
      </c>
      <c r="E40" s="3">
        <f>SUMIF('II K'!A:A,A40,'II K'!B:B)</f>
        <v>0</v>
      </c>
      <c r="F40" s="40">
        <f>SUMIF('II K'!A:A,A40,'II K'!C:C)</f>
        <v>0</v>
      </c>
      <c r="G40" s="40">
        <f>SUMIF('III K'!A:A,A40,'III K'!B:B)</f>
        <v>1529.83</v>
      </c>
      <c r="H40" s="40">
        <f>SUMIF('III K'!A:A,A40,'III K'!C:C)</f>
        <v>638.61599999999999</v>
      </c>
      <c r="I40" s="40">
        <f>SUMIF('IV K'!A:A,A40,'IV K'!B:B)</f>
        <v>1434.12</v>
      </c>
      <c r="J40" s="40">
        <f>SUMIF('IV K'!A:A,A40,'IV K'!C:C)</f>
        <v>543.48</v>
      </c>
      <c r="K40" s="40">
        <f>SUMIF('2021 BEZ CLP'!A:A,A40,'2021 BEZ CLP'!B:B)</f>
        <v>4545.1899999999996</v>
      </c>
      <c r="L40" s="40">
        <f>SUMIF('2021 BEZ CLP'!A:A,A40,'2021 BEZ CLP'!C:C)</f>
        <v>1843.9854</v>
      </c>
    </row>
    <row r="41" spans="1:12">
      <c r="A41" s="44" t="s">
        <v>348</v>
      </c>
      <c r="B41" s="44" t="s">
        <v>830</v>
      </c>
      <c r="C41" s="3">
        <f>SUMIF('I K'!A:A,A41,'I K'!B:B)</f>
        <v>3748</v>
      </c>
      <c r="D41" s="3">
        <f>SUMIF('I K'!A:A,A41,'I K'!C:C)</f>
        <v>1292.8571999999999</v>
      </c>
      <c r="E41" s="3">
        <f>SUMIF('II K'!A:A,A41,'II K'!B:B)</f>
        <v>0</v>
      </c>
      <c r="F41" s="40">
        <f>SUMIF('II K'!A:A,A41,'II K'!C:C)</f>
        <v>0</v>
      </c>
      <c r="G41" s="40">
        <f>SUMIF('III K'!A:A,A41,'III K'!B:B)</f>
        <v>3407</v>
      </c>
      <c r="H41" s="40">
        <f>SUMIF('III K'!A:A,A41,'III K'!C:C)</f>
        <v>1247.0999999999999</v>
      </c>
      <c r="I41" s="40">
        <f>SUMIF('IV K'!A:A,A41,'IV K'!B:B)</f>
        <v>2993</v>
      </c>
      <c r="J41" s="40">
        <f>SUMIF('IV K'!A:A,A41,'IV K'!C:C)</f>
        <v>1025.847</v>
      </c>
      <c r="K41" s="40">
        <f>SUMIF('2021 BEZ CLP'!A:A,A41,'2021 BEZ CLP'!B:B)</f>
        <v>10148</v>
      </c>
      <c r="L41" s="40">
        <f>SUMIF('2021 BEZ CLP'!A:A,A41,'2021 BEZ CLP'!C:C)</f>
        <v>3565.8042</v>
      </c>
    </row>
    <row r="42" spans="1:12">
      <c r="A42" s="44" t="s">
        <v>302</v>
      </c>
      <c r="B42" s="44" t="s">
        <v>830</v>
      </c>
      <c r="C42" s="3">
        <f>SUMIF('I K'!A:A,A42,'I K'!B:B)</f>
        <v>23914.95</v>
      </c>
      <c r="D42" s="3">
        <f>SUMIF('I K'!A:A,A42,'I K'!C:C)</f>
        <v>3321.8181</v>
      </c>
      <c r="E42" s="3">
        <f>SUMIF('II K'!A:A,A42,'II K'!B:B)</f>
        <v>21714.5</v>
      </c>
      <c r="F42" s="40">
        <f>SUMIF('II K'!A:A,A42,'II K'!C:C)</f>
        <v>2878.5441000000001</v>
      </c>
      <c r="G42" s="40">
        <f>SUMIF('III K'!A:A,A42,'III K'!B:B)</f>
        <v>27053.7</v>
      </c>
      <c r="H42" s="40">
        <f>SUMIF('III K'!A:A,A42,'III K'!C:C)</f>
        <v>6878.2119000000002</v>
      </c>
      <c r="I42" s="40">
        <f>SUMIF('IV K'!A:A,A42,'IV K'!B:B)</f>
        <v>78965.89</v>
      </c>
      <c r="J42" s="40">
        <f>SUMIF('IV K'!A:A,A42,'IV K'!C:C)</f>
        <v>24290.274000000001</v>
      </c>
      <c r="K42" s="40">
        <f>SUMIF('2021 BEZ CLP'!A:A,A42,'2021 BEZ CLP'!B:B)</f>
        <v>151649.04</v>
      </c>
      <c r="L42" s="40">
        <f>SUMIF('2021 BEZ CLP'!A:A,A42,'2021 BEZ CLP'!C:C)</f>
        <v>37368.848100000003</v>
      </c>
    </row>
    <row r="43" spans="1:12">
      <c r="A43" s="44" t="s">
        <v>351</v>
      </c>
      <c r="B43" s="44" t="s">
        <v>830</v>
      </c>
      <c r="C43" s="3">
        <f>SUMIF('I K'!A:A,A43,'I K'!B:B)</f>
        <v>2320</v>
      </c>
      <c r="D43" s="3">
        <f>SUMIF('I K'!A:A,A43,'I K'!C:C)</f>
        <v>448.63200000000001</v>
      </c>
      <c r="E43" s="3">
        <f>SUMIF('II K'!A:A,A43,'II K'!B:B)</f>
        <v>7418.7</v>
      </c>
      <c r="F43" s="40">
        <f>SUMIF('II K'!A:A,A43,'II K'!C:C)</f>
        <v>3899.4389999999999</v>
      </c>
      <c r="G43" s="40">
        <f>SUMIF('III K'!A:A,A43,'III K'!B:B)</f>
        <v>3842.25</v>
      </c>
      <c r="H43" s="40">
        <f>SUMIF('III K'!A:A,A43,'III K'!C:C)</f>
        <v>705.03949999999998</v>
      </c>
      <c r="I43" s="40">
        <f>SUMIF('IV K'!A:A,A43,'IV K'!B:B)</f>
        <v>1980</v>
      </c>
      <c r="J43" s="40">
        <f>SUMIF('IV K'!A:A,A43,'IV K'!C:C)</f>
        <v>353.81200000000001</v>
      </c>
      <c r="K43" s="40">
        <f>SUMIF('2021 BEZ CLP'!A:A,A43,'2021 BEZ CLP'!B:B)</f>
        <v>15560.95</v>
      </c>
      <c r="L43" s="40">
        <f>SUMIF('2021 BEZ CLP'!A:A,A43,'2021 BEZ CLP'!C:C)</f>
        <v>5406.9224999999997</v>
      </c>
    </row>
    <row r="44" spans="1:12">
      <c r="A44" s="44" t="s">
        <v>56</v>
      </c>
      <c r="B44" s="44" t="s">
        <v>422</v>
      </c>
      <c r="C44" s="3">
        <f>SUMIF('I K'!A:A,A44,'I K'!B:B)</f>
        <v>0</v>
      </c>
      <c r="D44" s="3">
        <f>SUMIF('I K'!A:A,A44,'I K'!C:C)</f>
        <v>0</v>
      </c>
      <c r="E44" s="3">
        <f>SUMIF('II K'!A:A,A44,'II K'!B:B)</f>
        <v>0</v>
      </c>
      <c r="F44" s="40">
        <f>SUMIF('II K'!A:A,A44,'II K'!C:C)</f>
        <v>0</v>
      </c>
      <c r="G44" s="40">
        <f>SUMIF('III K'!A:A,A44,'III K'!B:B)</f>
        <v>596.28</v>
      </c>
      <c r="H44" s="40">
        <f>SUMIF('III K'!A:A,A44,'III K'!C:C)</f>
        <v>267.98</v>
      </c>
      <c r="I44" s="40">
        <f>SUMIF('IV K'!A:A,A44,'IV K'!B:B)</f>
        <v>0</v>
      </c>
      <c r="J44" s="40">
        <f>SUMIF('IV K'!A:A,A44,'IV K'!C:C)</f>
        <v>0</v>
      </c>
      <c r="K44" s="40">
        <f>SUMIF('2021 BEZ CLP'!A:A,A44,'2021 BEZ CLP'!B:B)</f>
        <v>596.28</v>
      </c>
      <c r="L44" s="40">
        <f>SUMIF('2021 BEZ CLP'!A:A,A44,'2021 BEZ CLP'!C:C)</f>
        <v>267.98</v>
      </c>
    </row>
    <row r="45" spans="1:12">
      <c r="A45" s="44" t="s">
        <v>399</v>
      </c>
      <c r="B45" s="44" t="s">
        <v>423</v>
      </c>
      <c r="C45" s="3">
        <f>SUMIF('I K'!A:A,A45,'I K'!B:B)</f>
        <v>6590.15</v>
      </c>
      <c r="D45" s="3">
        <f>SUMIF('I K'!A:A,A45,'I K'!C:C)</f>
        <v>1882.145</v>
      </c>
      <c r="E45" s="3">
        <f>SUMIF('II K'!A:A,A45,'II K'!B:B)</f>
        <v>7091.18</v>
      </c>
      <c r="F45" s="40">
        <f>SUMIF('II K'!A:A,A45,'II K'!C:C)</f>
        <v>1168.1500000000001</v>
      </c>
      <c r="G45" s="40">
        <f>SUMIF('III K'!A:A,A45,'III K'!B:B)</f>
        <v>14998.04</v>
      </c>
      <c r="H45" s="40">
        <f>SUMIF('III K'!A:A,A45,'III K'!C:C)</f>
        <v>4485.55</v>
      </c>
      <c r="I45" s="40">
        <f>SUMIF('IV K'!A:A,A45,'IV K'!B:B)</f>
        <v>2669.96</v>
      </c>
      <c r="J45" s="40">
        <f>SUMIF('IV K'!A:A,A45,'IV K'!C:C)</f>
        <v>293.72000000000003</v>
      </c>
      <c r="K45" s="40">
        <f>SUMIF('2021 BEZ CLP'!A:A,A45,'2021 BEZ CLP'!B:B)</f>
        <v>31349.33</v>
      </c>
      <c r="L45" s="40">
        <f>SUMIF('2021 BEZ CLP'!A:A,A45,'2021 BEZ CLP'!C:C)</f>
        <v>7829.5649999999996</v>
      </c>
    </row>
    <row r="46" spans="1:12">
      <c r="A46" s="44" t="s">
        <v>233</v>
      </c>
      <c r="B46" s="44" t="s">
        <v>426</v>
      </c>
      <c r="C46" s="3">
        <f>SUMIF('I K'!A:A,A46,'I K'!B:B)</f>
        <v>0</v>
      </c>
      <c r="D46" s="3">
        <f>SUMIF('I K'!A:A,A46,'I K'!C:C)</f>
        <v>0</v>
      </c>
      <c r="E46" s="3">
        <f>SUMIF('II K'!A:A,A46,'II K'!B:B)</f>
        <v>0</v>
      </c>
      <c r="F46" s="40">
        <f>SUMIF('II K'!A:A,A46,'II K'!C:C)</f>
        <v>0</v>
      </c>
      <c r="G46" s="40">
        <f>SUMIF('III K'!A:A,A46,'III K'!B:B)</f>
        <v>1766.2</v>
      </c>
      <c r="H46" s="40">
        <f>SUMIF('III K'!A:A,A46,'III K'!C:C)</f>
        <v>816.97</v>
      </c>
      <c r="I46" s="40">
        <f>SUMIF('IV K'!A:A,A46,'IV K'!B:B)</f>
        <v>0</v>
      </c>
      <c r="J46" s="40">
        <f>SUMIF('IV K'!A:A,A46,'IV K'!C:C)</f>
        <v>0</v>
      </c>
      <c r="K46" s="40">
        <f>SUMIF('2021 BEZ CLP'!A:A,A46,'2021 BEZ CLP'!B:B)</f>
        <v>1766.2</v>
      </c>
      <c r="L46" s="40">
        <f>SUMIF('2021 BEZ CLP'!A:A,A46,'2021 BEZ CLP'!C:C)</f>
        <v>816.97</v>
      </c>
    </row>
    <row r="47" spans="1:12">
      <c r="A47" s="44" t="s">
        <v>428</v>
      </c>
      <c r="B47" s="44" t="s">
        <v>426</v>
      </c>
      <c r="C47" s="3">
        <f>SUMIF('I K'!A:A,A47,'I K'!B:B)</f>
        <v>0</v>
      </c>
      <c r="D47" s="3">
        <f>SUMIF('I K'!A:A,A47,'I K'!C:C)</f>
        <v>0</v>
      </c>
      <c r="E47" s="3">
        <f>SUMIF('II K'!A:A,A47,'II K'!B:B)</f>
        <v>0</v>
      </c>
      <c r="F47" s="40">
        <f>SUMIF('II K'!A:A,A47,'II K'!C:C)</f>
        <v>0</v>
      </c>
      <c r="G47" s="40">
        <f>SUMIF('III K'!A:A,A47,'III K'!B:B)</f>
        <v>0</v>
      </c>
      <c r="H47" s="40">
        <f>SUMIF('III K'!A:A,A47,'III K'!C:C)</f>
        <v>0</v>
      </c>
      <c r="I47" s="40">
        <f>SUMIF('IV K'!A:A,A47,'IV K'!B:B)</f>
        <v>0</v>
      </c>
      <c r="J47" s="40">
        <f>SUMIF('IV K'!A:A,A47,'IV K'!C:C)</f>
        <v>0</v>
      </c>
      <c r="K47" s="40">
        <f>SUMIF('2021 BEZ CLP'!A:A,A47,'2021 BEZ CLP'!B:B)</f>
        <v>0</v>
      </c>
      <c r="L47" s="40">
        <f>SUMIF('2021 BEZ CLP'!A:A,A47,'2021 BEZ CLP'!C:C)</f>
        <v>0</v>
      </c>
    </row>
    <row r="48" spans="1:12">
      <c r="A48" s="44" t="s">
        <v>63</v>
      </c>
      <c r="B48" s="44" t="s">
        <v>422</v>
      </c>
      <c r="C48" s="3">
        <f>SUMIF('I K'!A:A,A48,'I K'!B:B)</f>
        <v>1233.8</v>
      </c>
      <c r="D48" s="3">
        <f>SUMIF('I K'!A:A,A48,'I K'!C:C)</f>
        <v>697.95</v>
      </c>
      <c r="E48" s="3">
        <f>SUMIF('II K'!A:A,A48,'II K'!B:B)</f>
        <v>459.9</v>
      </c>
      <c r="F48" s="40">
        <f>SUMIF('II K'!A:A,A48,'II K'!C:C)</f>
        <v>279.3</v>
      </c>
      <c r="G48" s="40">
        <f>SUMIF('III K'!A:A,A48,'III K'!B:B)</f>
        <v>438</v>
      </c>
      <c r="H48" s="40">
        <f>SUMIF('III K'!A:A,A48,'III K'!C:C)</f>
        <v>254</v>
      </c>
      <c r="I48" s="40">
        <f>SUMIF('IV K'!A:A,A48,'IV K'!B:B)</f>
        <v>1855.68</v>
      </c>
      <c r="J48" s="40">
        <f>SUMIF('IV K'!A:A,A48,'IV K'!C:C)</f>
        <v>1033.1300000000001</v>
      </c>
      <c r="K48" s="40">
        <f>SUMIF('2021 BEZ CLP'!A:A,A48,'2021 BEZ CLP'!B:B)</f>
        <v>3987.38</v>
      </c>
      <c r="L48" s="40">
        <f>SUMIF('2021 BEZ CLP'!A:A,A48,'2021 BEZ CLP'!C:C)</f>
        <v>2264.38</v>
      </c>
    </row>
    <row r="49" spans="1:12">
      <c r="A49" s="44" t="s">
        <v>253</v>
      </c>
      <c r="B49" s="44" t="s">
        <v>423</v>
      </c>
      <c r="C49" s="3">
        <f>SUMIF('I K'!A:A,A49,'I K'!B:B)</f>
        <v>4987.42</v>
      </c>
      <c r="D49" s="3">
        <f>SUMIF('I K'!A:A,A49,'I K'!C:C)</f>
        <v>1840.912</v>
      </c>
      <c r="E49" s="3">
        <f>SUMIF('II K'!A:A,A49,'II K'!B:B)</f>
        <v>1275.5999999999999</v>
      </c>
      <c r="F49" s="40">
        <f>SUMIF('II K'!A:A,A49,'II K'!C:C)</f>
        <v>617.20000000000005</v>
      </c>
      <c r="G49" s="40">
        <f>SUMIF('III K'!A:A,A49,'III K'!B:B)</f>
        <v>2556.8000000000002</v>
      </c>
      <c r="H49" s="40">
        <f>SUMIF('III K'!A:A,A49,'III K'!C:C)</f>
        <v>1237.2</v>
      </c>
      <c r="I49" s="40">
        <f>SUMIF('IV K'!A:A,A49,'IV K'!B:B)</f>
        <v>4281.68</v>
      </c>
      <c r="J49" s="40">
        <f>SUMIF('IV K'!A:A,A49,'IV K'!C:C)</f>
        <v>1740.7375</v>
      </c>
      <c r="K49" s="40">
        <f>SUMIF('2021 BEZ CLP'!A:A,A49,'2021 BEZ CLP'!B:B)</f>
        <v>13101.5</v>
      </c>
      <c r="L49" s="40">
        <f>SUMIF('2021 BEZ CLP'!A:A,A49,'2021 BEZ CLP'!C:C)</f>
        <v>5436.0495000000001</v>
      </c>
    </row>
    <row r="50" spans="1:12">
      <c r="A50" s="44" t="s">
        <v>429</v>
      </c>
      <c r="B50" s="44" t="s">
        <v>422</v>
      </c>
      <c r="C50" s="3">
        <f>SUMIF('I K'!A:A,A50,'I K'!B:B)</f>
        <v>0</v>
      </c>
      <c r="D50" s="3">
        <f>SUMIF('I K'!A:A,A50,'I K'!C:C)</f>
        <v>0</v>
      </c>
      <c r="E50" s="3">
        <f>SUMIF('II K'!A:A,A50,'II K'!B:B)</f>
        <v>0</v>
      </c>
      <c r="F50" s="40">
        <f>SUMIF('II K'!A:A,A50,'II K'!C:C)</f>
        <v>0</v>
      </c>
      <c r="G50" s="40">
        <f>SUMIF('III K'!A:A,A50,'III K'!B:B)</f>
        <v>3515.58</v>
      </c>
      <c r="H50" s="40">
        <f>SUMIF('III K'!A:A,A50,'III K'!C:C)</f>
        <v>1456.57</v>
      </c>
      <c r="I50" s="40">
        <f>SUMIF('IV K'!A:A,A50,'IV K'!B:B)</f>
        <v>0</v>
      </c>
      <c r="J50" s="40">
        <f>SUMIF('IV K'!A:A,A50,'IV K'!C:C)</f>
        <v>0</v>
      </c>
      <c r="K50" s="40">
        <f>SUMIF('2021 BEZ CLP'!A:A,A50,'2021 BEZ CLP'!B:B)</f>
        <v>3515.58</v>
      </c>
      <c r="L50" s="40">
        <f>SUMIF('2021 BEZ CLP'!A:A,A50,'2021 BEZ CLP'!C:C)</f>
        <v>1456.57</v>
      </c>
    </row>
    <row r="51" spans="1:12">
      <c r="A51" s="44" t="s">
        <v>55</v>
      </c>
      <c r="B51" s="44" t="s">
        <v>422</v>
      </c>
      <c r="C51" s="3">
        <f>SUMIF('I K'!A:A,A51,'I K'!B:B)</f>
        <v>0</v>
      </c>
      <c r="D51" s="3">
        <f>SUMIF('I K'!A:A,A51,'I K'!C:C)</f>
        <v>0</v>
      </c>
      <c r="E51" s="3">
        <f>SUMIF('II K'!A:A,A51,'II K'!B:B)</f>
        <v>524.20000000000005</v>
      </c>
      <c r="F51" s="40">
        <f>SUMIF('II K'!A:A,A51,'II K'!C:C)</f>
        <v>258.72000000000003</v>
      </c>
      <c r="G51" s="40">
        <f>SUMIF('III K'!A:A,A51,'III K'!B:B)</f>
        <v>0</v>
      </c>
      <c r="H51" s="40">
        <f>SUMIF('III K'!A:A,A51,'III K'!C:C)</f>
        <v>0</v>
      </c>
      <c r="I51" s="40">
        <f>SUMIF('IV K'!A:A,A51,'IV K'!B:B)</f>
        <v>622.91999999999996</v>
      </c>
      <c r="J51" s="40">
        <f>SUMIF('IV K'!A:A,A51,'IV K'!C:C)</f>
        <v>316.89999999999998</v>
      </c>
      <c r="K51" s="40">
        <f>SUMIF('2021 BEZ CLP'!A:A,A51,'2021 BEZ CLP'!B:B)</f>
        <v>1147.1199999999999</v>
      </c>
      <c r="L51" s="40">
        <f>SUMIF('2021 BEZ CLP'!A:A,A51,'2021 BEZ CLP'!C:C)</f>
        <v>575.62</v>
      </c>
    </row>
    <row r="52" spans="1:12">
      <c r="A52" s="44" t="s">
        <v>88</v>
      </c>
      <c r="B52" s="44" t="s">
        <v>422</v>
      </c>
      <c r="C52" s="3">
        <f>SUMIF('I K'!A:A,A52,'I K'!B:B)</f>
        <v>1246.03</v>
      </c>
      <c r="D52" s="3">
        <f>SUMIF('I K'!A:A,A52,'I K'!C:C)</f>
        <v>691.04399999999998</v>
      </c>
      <c r="E52" s="3">
        <f>SUMIF('II K'!A:A,A52,'II K'!B:B)</f>
        <v>517.91999999999996</v>
      </c>
      <c r="F52" s="40">
        <f>SUMIF('II K'!A:A,A52,'II K'!C:C)</f>
        <v>308.08800000000002</v>
      </c>
      <c r="G52" s="40">
        <f>SUMIF('III K'!A:A,A52,'III K'!B:B)</f>
        <v>2511.15</v>
      </c>
      <c r="H52" s="40">
        <f>SUMIF('III K'!A:A,A52,'III K'!C:C)</f>
        <v>1462.11</v>
      </c>
      <c r="I52" s="40">
        <f>SUMIF('IV K'!A:A,A52,'IV K'!B:B)</f>
        <v>843.67</v>
      </c>
      <c r="J52" s="40">
        <f>SUMIF('IV K'!A:A,A52,'IV K'!C:C)</f>
        <v>512.46799999999996</v>
      </c>
      <c r="K52" s="40">
        <f>SUMIF('2021 BEZ CLP'!A:A,A52,'2021 BEZ CLP'!B:B)</f>
        <v>5118.7700000000004</v>
      </c>
      <c r="L52" s="40">
        <f>SUMIF('2021 BEZ CLP'!A:A,A52,'2021 BEZ CLP'!C:C)</f>
        <v>2973.71</v>
      </c>
    </row>
    <row r="53" spans="1:12">
      <c r="A53" s="44" t="s">
        <v>211</v>
      </c>
      <c r="B53" s="44" t="s">
        <v>422</v>
      </c>
      <c r="C53" s="3">
        <f>SUMIF('I K'!A:A,A53,'I K'!B:B)</f>
        <v>414.2</v>
      </c>
      <c r="D53" s="3">
        <f>SUMIF('I K'!A:A,A53,'I K'!C:C)</f>
        <v>267.33999999999997</v>
      </c>
      <c r="E53" s="3">
        <f>SUMIF('II K'!A:A,A53,'II K'!B:B)</f>
        <v>0</v>
      </c>
      <c r="F53" s="40">
        <f>SUMIF('II K'!A:A,A53,'II K'!C:C)</f>
        <v>0</v>
      </c>
      <c r="G53" s="40">
        <f>SUMIF('III K'!A:A,A53,'III K'!B:B)</f>
        <v>0</v>
      </c>
      <c r="H53" s="40">
        <f>SUMIF('III K'!A:A,A53,'III K'!C:C)</f>
        <v>0</v>
      </c>
      <c r="I53" s="40">
        <f>SUMIF('IV K'!A:A,A53,'IV K'!B:B)</f>
        <v>422.98</v>
      </c>
      <c r="J53" s="40">
        <f>SUMIF('IV K'!A:A,A53,'IV K'!C:C)</f>
        <v>264.89999999999998</v>
      </c>
      <c r="K53" s="40">
        <f>SUMIF('2021 BEZ CLP'!A:A,A53,'2021 BEZ CLP'!B:B)</f>
        <v>837.18</v>
      </c>
      <c r="L53" s="40">
        <f>SUMIF('2021 BEZ CLP'!A:A,A53,'2021 BEZ CLP'!C:C)</f>
        <v>532.24</v>
      </c>
    </row>
    <row r="54" spans="1:12">
      <c r="A54" s="44" t="s">
        <v>257</v>
      </c>
      <c r="B54" s="44" t="s">
        <v>426</v>
      </c>
      <c r="C54" s="3">
        <f>SUMIF('I K'!A:A,A54,'I K'!B:B)</f>
        <v>1234.8</v>
      </c>
      <c r="D54" s="3">
        <f>SUMIF('I K'!A:A,A54,'I K'!C:C)</f>
        <v>664.2</v>
      </c>
      <c r="E54" s="3">
        <f>SUMIF('II K'!A:A,A54,'II K'!B:B)</f>
        <v>10512</v>
      </c>
      <c r="F54" s="40">
        <f>SUMIF('II K'!A:A,A54,'II K'!C:C)</f>
        <v>3830.4</v>
      </c>
      <c r="G54" s="40">
        <f>SUMIF('III K'!A:A,A54,'III K'!B:B)</f>
        <v>0</v>
      </c>
      <c r="H54" s="40">
        <f>SUMIF('III K'!A:A,A54,'III K'!C:C)</f>
        <v>0</v>
      </c>
      <c r="I54" s="40">
        <f>SUMIF('IV K'!A:A,A54,'IV K'!B:B)</f>
        <v>1258.8</v>
      </c>
      <c r="J54" s="40">
        <f>SUMIF('IV K'!A:A,A54,'IV K'!C:C)</f>
        <v>676.8</v>
      </c>
      <c r="K54" s="40">
        <f>SUMIF('2021 BEZ CLP'!A:A,A54,'2021 BEZ CLP'!B:B)</f>
        <v>13005.6</v>
      </c>
      <c r="L54" s="40">
        <f>SUMIF('2021 BEZ CLP'!A:A,A54,'2021 BEZ CLP'!C:C)</f>
        <v>5171.3999999999996</v>
      </c>
    </row>
    <row r="55" spans="1:12">
      <c r="A55" s="44" t="s">
        <v>430</v>
      </c>
      <c r="B55" s="44" t="s">
        <v>422</v>
      </c>
      <c r="C55" s="3">
        <f>SUMIF('I K'!A:A,A55,'I K'!B:B)</f>
        <v>0</v>
      </c>
      <c r="D55" s="3">
        <f>SUMIF('I K'!A:A,A55,'I K'!C:C)</f>
        <v>0</v>
      </c>
      <c r="E55" s="3">
        <f>SUMIF('II K'!A:A,A55,'II K'!B:B)</f>
        <v>728</v>
      </c>
      <c r="F55" s="40">
        <f>SUMIF('II K'!A:A,A55,'II K'!C:C)</f>
        <v>245</v>
      </c>
      <c r="G55" s="40">
        <f>SUMIF('III K'!A:A,A55,'III K'!B:B)</f>
        <v>0</v>
      </c>
      <c r="H55" s="40">
        <f>SUMIF('III K'!A:A,A55,'III K'!C:C)</f>
        <v>0</v>
      </c>
      <c r="I55" s="40">
        <f>SUMIF('IV K'!A:A,A55,'IV K'!B:B)</f>
        <v>781</v>
      </c>
      <c r="J55" s="40">
        <f>SUMIF('IV K'!A:A,A55,'IV K'!C:C)</f>
        <v>256</v>
      </c>
      <c r="K55" s="40">
        <f>SUMIF('2021 BEZ CLP'!A:A,A55,'2021 BEZ CLP'!B:B)</f>
        <v>1509</v>
      </c>
      <c r="L55" s="40">
        <f>SUMIF('2021 BEZ CLP'!A:A,A55,'2021 BEZ CLP'!C:C)</f>
        <v>501</v>
      </c>
    </row>
    <row r="56" spans="1:12">
      <c r="A56" s="44" t="s">
        <v>174</v>
      </c>
      <c r="B56" s="44" t="s">
        <v>422</v>
      </c>
      <c r="C56" s="3">
        <f>SUMIF('I K'!A:A,A56,'I K'!B:B)</f>
        <v>0</v>
      </c>
      <c r="D56" s="3">
        <f>SUMIF('I K'!A:A,A56,'I K'!C:C)</f>
        <v>0</v>
      </c>
      <c r="E56" s="3">
        <f>SUMIF('II K'!A:A,A56,'II K'!B:B)</f>
        <v>0</v>
      </c>
      <c r="F56" s="40">
        <f>SUMIF('II K'!A:A,A56,'II K'!C:C)</f>
        <v>0</v>
      </c>
      <c r="G56" s="40">
        <f>SUMIF('III K'!A:A,A56,'III K'!B:B)</f>
        <v>0</v>
      </c>
      <c r="H56" s="40">
        <f>SUMIF('III K'!A:A,A56,'III K'!C:C)</f>
        <v>0</v>
      </c>
      <c r="I56" s="40">
        <f>SUMIF('IV K'!A:A,A56,'IV K'!B:B)</f>
        <v>0</v>
      </c>
      <c r="J56" s="40">
        <f>SUMIF('IV K'!A:A,A56,'IV K'!C:C)</f>
        <v>0</v>
      </c>
      <c r="K56" s="40">
        <f>SUMIF('2021 BEZ CLP'!A:A,A56,'2021 BEZ CLP'!B:B)</f>
        <v>0</v>
      </c>
      <c r="L56" s="40">
        <f>SUMIF('2021 BEZ CLP'!A:A,A56,'2021 BEZ CLP'!C:C)</f>
        <v>0</v>
      </c>
    </row>
    <row r="57" spans="1:12">
      <c r="A57" s="44" t="s">
        <v>25</v>
      </c>
      <c r="B57" s="44" t="s">
        <v>422</v>
      </c>
      <c r="C57" s="3">
        <f>SUMIF('I K'!A:A,A57,'I K'!B:B)</f>
        <v>0</v>
      </c>
      <c r="D57" s="3">
        <f>SUMIF('I K'!A:A,A57,'I K'!C:C)</f>
        <v>0</v>
      </c>
      <c r="E57" s="3">
        <f>SUMIF('II K'!A:A,A57,'II K'!B:B)</f>
        <v>349.62</v>
      </c>
      <c r="F57" s="40">
        <f>SUMIF('II K'!A:A,A57,'II K'!C:C)</f>
        <v>205.72399999999999</v>
      </c>
      <c r="G57" s="40">
        <f>SUMIF('III K'!A:A,A57,'III K'!B:B)</f>
        <v>0</v>
      </c>
      <c r="H57" s="40">
        <f>SUMIF('III K'!A:A,A57,'III K'!C:C)</f>
        <v>0</v>
      </c>
      <c r="I57" s="40">
        <f>SUMIF('IV K'!A:A,A57,'IV K'!B:B)</f>
        <v>0</v>
      </c>
      <c r="J57" s="40">
        <f>SUMIF('IV K'!A:A,A57,'IV K'!C:C)</f>
        <v>0</v>
      </c>
      <c r="K57" s="40">
        <f>SUMIF('2021 BEZ CLP'!A:A,A57,'2021 BEZ CLP'!B:B)</f>
        <v>349.62</v>
      </c>
      <c r="L57" s="40">
        <f>SUMIF('2021 BEZ CLP'!A:A,A57,'2021 BEZ CLP'!C:C)</f>
        <v>205.72399999999999</v>
      </c>
    </row>
    <row r="58" spans="1:12">
      <c r="A58" s="44" t="s">
        <v>132</v>
      </c>
      <c r="B58" s="44" t="s">
        <v>422</v>
      </c>
      <c r="C58" s="3">
        <f>SUMIF('I K'!A:A,A58,'I K'!B:B)</f>
        <v>0</v>
      </c>
      <c r="D58" s="3">
        <f>SUMIF('I K'!A:A,A58,'I K'!C:C)</f>
        <v>0</v>
      </c>
      <c r="E58" s="3">
        <f>SUMIF('II K'!A:A,A58,'II K'!B:B)</f>
        <v>0</v>
      </c>
      <c r="F58" s="40">
        <f>SUMIF('II K'!A:A,A58,'II K'!C:C)</f>
        <v>0</v>
      </c>
      <c r="G58" s="40">
        <f>SUMIF('III K'!A:A,A58,'III K'!B:B)</f>
        <v>969.67</v>
      </c>
      <c r="H58" s="40">
        <f>SUMIF('III K'!A:A,A58,'III K'!C:C)</f>
        <v>490.27</v>
      </c>
      <c r="I58" s="40">
        <f>SUMIF('IV K'!A:A,A58,'IV K'!B:B)</f>
        <v>0</v>
      </c>
      <c r="J58" s="40">
        <f>SUMIF('IV K'!A:A,A58,'IV K'!C:C)</f>
        <v>0</v>
      </c>
      <c r="K58" s="40">
        <f>SUMIF('2021 BEZ CLP'!A:A,A58,'2021 BEZ CLP'!B:B)</f>
        <v>969.67</v>
      </c>
      <c r="L58" s="40">
        <f>SUMIF('2021 BEZ CLP'!A:A,A58,'2021 BEZ CLP'!C:C)</f>
        <v>490.27</v>
      </c>
    </row>
    <row r="59" spans="1:12">
      <c r="A59" s="44" t="s">
        <v>382</v>
      </c>
      <c r="B59" s="44" t="s">
        <v>830</v>
      </c>
      <c r="C59" s="3">
        <f>SUMIF('I K'!A:A,A59,'I K'!B:B)</f>
        <v>2813</v>
      </c>
      <c r="D59" s="3">
        <f>SUMIF('I K'!A:A,A59,'I K'!C:C)</f>
        <v>1445.771</v>
      </c>
      <c r="E59" s="3">
        <f>SUMIF('II K'!A:A,A59,'II K'!B:B)</f>
        <v>12354</v>
      </c>
      <c r="F59" s="40">
        <f>SUMIF('II K'!A:A,A59,'II K'!C:C)</f>
        <v>5707.1239999999998</v>
      </c>
      <c r="G59" s="40">
        <f>SUMIF('III K'!A:A,A59,'III K'!B:B)</f>
        <v>7656.25</v>
      </c>
      <c r="H59" s="40">
        <f>SUMIF('III K'!A:A,A59,'III K'!C:C)</f>
        <v>3685.0720999999999</v>
      </c>
      <c r="I59" s="40">
        <f>SUMIF('IV K'!A:A,A59,'IV K'!B:B)</f>
        <v>12151</v>
      </c>
      <c r="J59" s="40">
        <f>SUMIF('IV K'!A:A,A59,'IV K'!C:C)</f>
        <v>4990.0259999999998</v>
      </c>
      <c r="K59" s="40">
        <f>SUMIF('2021 BEZ CLP'!A:A,A59,'2021 BEZ CLP'!B:B)</f>
        <v>34974.25</v>
      </c>
      <c r="L59" s="40">
        <f>SUMIF('2021 BEZ CLP'!A:A,A59,'2021 BEZ CLP'!C:C)</f>
        <v>15827.9931</v>
      </c>
    </row>
    <row r="60" spans="1:12">
      <c r="A60" s="44" t="s">
        <v>92</v>
      </c>
      <c r="B60" s="44" t="s">
        <v>422</v>
      </c>
      <c r="C60" s="3">
        <f>SUMIF('I K'!A:A,A60,'I K'!B:B)</f>
        <v>776</v>
      </c>
      <c r="D60" s="3">
        <f>SUMIF('I K'!A:A,A60,'I K'!C:C)</f>
        <v>524.61</v>
      </c>
      <c r="E60" s="3">
        <f>SUMIF('II K'!A:A,A60,'II K'!B:B)</f>
        <v>820</v>
      </c>
      <c r="F60" s="40">
        <f>SUMIF('II K'!A:A,A60,'II K'!C:C)</f>
        <v>468.46</v>
      </c>
      <c r="G60" s="40">
        <f>SUMIF('III K'!A:A,A60,'III K'!B:B)</f>
        <v>1399.59</v>
      </c>
      <c r="H60" s="40">
        <f>SUMIF('III K'!A:A,A60,'III K'!C:C)</f>
        <v>702.2</v>
      </c>
      <c r="I60" s="40">
        <f>SUMIF('IV K'!A:A,A60,'IV K'!B:B)</f>
        <v>1421.56</v>
      </c>
      <c r="J60" s="40">
        <f>SUMIF('IV K'!A:A,A60,'IV K'!C:C)</f>
        <v>851.06</v>
      </c>
      <c r="K60" s="40">
        <f>SUMIF('2021 BEZ CLP'!A:A,A60,'2021 BEZ CLP'!B:B)</f>
        <v>4417.1499999999996</v>
      </c>
      <c r="L60" s="40">
        <f>SUMIF('2021 BEZ CLP'!A:A,A60,'2021 BEZ CLP'!C:C)</f>
        <v>2546.33</v>
      </c>
    </row>
    <row r="61" spans="1:12">
      <c r="A61" s="44" t="s">
        <v>780</v>
      </c>
      <c r="B61" s="44" t="s">
        <v>422</v>
      </c>
      <c r="C61" s="3">
        <f>SUMIF('I K'!A:A,A61,'I K'!B:B)</f>
        <v>0</v>
      </c>
      <c r="D61" s="3">
        <f>SUMIF('I K'!A:A,A61,'I K'!C:C)</f>
        <v>0</v>
      </c>
      <c r="E61" s="3">
        <f>SUMIF('II K'!A:A,A61,'II K'!B:B)</f>
        <v>975</v>
      </c>
      <c r="F61" s="40">
        <f>SUMIF('II K'!A:A,A61,'II K'!C:C)</f>
        <v>899.625</v>
      </c>
      <c r="G61" s="40">
        <f>SUMIF('III K'!A:A,A61,'III K'!B:B)</f>
        <v>0</v>
      </c>
      <c r="H61" s="40">
        <f>SUMIF('III K'!A:A,A61,'III K'!C:C)</f>
        <v>0</v>
      </c>
      <c r="I61" s="40">
        <f>SUMIF('IV K'!A:A,A61,'IV K'!B:B)</f>
        <v>0</v>
      </c>
      <c r="J61" s="40">
        <f>SUMIF('IV K'!A:A,A61,'IV K'!C:C)</f>
        <v>0</v>
      </c>
      <c r="K61" s="40">
        <f>SUMIF('2021 BEZ CLP'!A:A,A61,'2021 BEZ CLP'!B:B)</f>
        <v>975</v>
      </c>
      <c r="L61" s="40">
        <f>SUMIF('2021 BEZ CLP'!A:A,A61,'2021 BEZ CLP'!C:C)</f>
        <v>899.625</v>
      </c>
    </row>
    <row r="62" spans="1:12">
      <c r="A62" s="44" t="s">
        <v>371</v>
      </c>
      <c r="B62" s="44" t="s">
        <v>422</v>
      </c>
      <c r="C62" s="3">
        <f>SUMIF('I K'!A:A,A62,'I K'!B:B)</f>
        <v>3520.76</v>
      </c>
      <c r="D62" s="3">
        <f>SUMIF('I K'!A:A,A62,'I K'!C:C)</f>
        <v>1824.443</v>
      </c>
      <c r="E62" s="3">
        <f>SUMIF('II K'!A:A,A62,'II K'!B:B)</f>
        <v>2713.28</v>
      </c>
      <c r="F62" s="40">
        <f>SUMIF('II K'!A:A,A62,'II K'!C:C)</f>
        <v>1484.56</v>
      </c>
      <c r="G62" s="40">
        <f>SUMIF('III K'!A:A,A62,'III K'!B:B)</f>
        <v>4300</v>
      </c>
      <c r="H62" s="40">
        <f>SUMIF('III K'!A:A,A62,'III K'!C:C)</f>
        <v>2325</v>
      </c>
      <c r="I62" s="40">
        <f>SUMIF('IV K'!A:A,A62,'IV K'!B:B)</f>
        <v>355.7</v>
      </c>
      <c r="J62" s="40">
        <f>SUMIF('IV K'!A:A,A62,'IV K'!C:C)</f>
        <v>213.64</v>
      </c>
      <c r="K62" s="40">
        <f>SUMIF('2021 BEZ CLP'!A:A,A62,'2021 BEZ CLP'!B:B)</f>
        <v>10889.74</v>
      </c>
      <c r="L62" s="40">
        <f>SUMIF('2021 BEZ CLP'!A:A,A62,'2021 BEZ CLP'!C:C)</f>
        <v>5847.643</v>
      </c>
    </row>
    <row r="63" spans="1:12">
      <c r="A63" s="44" t="s">
        <v>243</v>
      </c>
      <c r="B63" s="44" t="s">
        <v>427</v>
      </c>
      <c r="C63" s="3">
        <f>SUMIF('I K'!A:A,A63,'I K'!B:B)</f>
        <v>0</v>
      </c>
      <c r="D63" s="3">
        <f>SUMIF('I K'!A:A,A63,'I K'!C:C)</f>
        <v>0</v>
      </c>
      <c r="E63" s="3">
        <f>SUMIF('II K'!A:A,A63,'II K'!B:B)</f>
        <v>902.6</v>
      </c>
      <c r="F63" s="40">
        <f>SUMIF('II K'!A:A,A63,'II K'!C:C)</f>
        <v>75.23</v>
      </c>
      <c r="G63" s="40">
        <f>SUMIF('III K'!A:A,A63,'III K'!B:B)</f>
        <v>0</v>
      </c>
      <c r="H63" s="40">
        <f>SUMIF('III K'!A:A,A63,'III K'!C:C)</f>
        <v>0</v>
      </c>
      <c r="I63" s="40">
        <f>SUMIF('IV K'!A:A,A63,'IV K'!B:B)</f>
        <v>220</v>
      </c>
      <c r="J63" s="40">
        <f>SUMIF('IV K'!A:A,A63,'IV K'!C:C)</f>
        <v>48.86</v>
      </c>
      <c r="K63" s="40">
        <f>SUMIF('2021 BEZ CLP'!A:A,A63,'2021 BEZ CLP'!B:B)</f>
        <v>1122.5999999999999</v>
      </c>
      <c r="L63" s="40">
        <f>SUMIF('2021 BEZ CLP'!A:A,A63,'2021 BEZ CLP'!C:C)</f>
        <v>124.09</v>
      </c>
    </row>
    <row r="64" spans="1:12">
      <c r="A64" s="44" t="s">
        <v>172</v>
      </c>
      <c r="B64" s="44" t="s">
        <v>422</v>
      </c>
      <c r="C64" s="3">
        <f>SUMIF('I K'!A:A,A64,'I K'!B:B)</f>
        <v>13500</v>
      </c>
      <c r="D64" s="3">
        <f>SUMIF('I K'!A:A,A64,'I K'!C:C)</f>
        <v>5439.6</v>
      </c>
      <c r="E64" s="3">
        <f>SUMIF('II K'!A:A,A64,'II K'!B:B)</f>
        <v>24063.200000000001</v>
      </c>
      <c r="F64" s="40">
        <f>SUMIF('II K'!A:A,A64,'II K'!C:C)</f>
        <v>5971.92</v>
      </c>
      <c r="G64" s="40">
        <f>SUMIF('III K'!A:A,A64,'III K'!B:B)</f>
        <v>0</v>
      </c>
      <c r="H64" s="40">
        <f>SUMIF('III K'!A:A,A64,'III K'!C:C)</f>
        <v>0</v>
      </c>
      <c r="I64" s="40">
        <f>SUMIF('IV K'!A:A,A64,'IV K'!B:B)</f>
        <v>9464</v>
      </c>
      <c r="J64" s="40">
        <f>SUMIF('IV K'!A:A,A64,'IV K'!C:C)</f>
        <v>2209.48</v>
      </c>
      <c r="K64" s="40">
        <f>SUMIF('2021 BEZ CLP'!A:A,A64,'2021 BEZ CLP'!B:B)</f>
        <v>47027.199999999997</v>
      </c>
      <c r="L64" s="40">
        <f>SUMIF('2021 BEZ CLP'!A:A,A64,'2021 BEZ CLP'!C:C)</f>
        <v>13621</v>
      </c>
    </row>
    <row r="65" spans="1:12">
      <c r="A65" s="44" t="s">
        <v>702</v>
      </c>
      <c r="B65" s="44" t="s">
        <v>426</v>
      </c>
      <c r="C65" s="3">
        <f>SUMIF('I K'!A:A,A65,'I K'!B:B)</f>
        <v>0</v>
      </c>
      <c r="D65" s="3">
        <f>SUMIF('I K'!A:A,A65,'I K'!C:C)</f>
        <v>0</v>
      </c>
      <c r="E65" s="3">
        <f>SUMIF('II K'!A:A,A65,'II K'!B:B)</f>
        <v>769.15</v>
      </c>
      <c r="F65" s="40">
        <f>SUMIF('II K'!A:A,A65,'II K'!C:C)</f>
        <v>233.78389999999999</v>
      </c>
      <c r="G65" s="40">
        <f>SUMIF('III K'!A:A,A65,'III K'!B:B)</f>
        <v>311.36</v>
      </c>
      <c r="H65" s="40">
        <f>SUMIF('III K'!A:A,A65,'III K'!C:C)</f>
        <v>98.4</v>
      </c>
      <c r="I65" s="40">
        <f>SUMIF('IV K'!A:A,A65,'IV K'!B:B)</f>
        <v>552.30999999999995</v>
      </c>
      <c r="J65" s="40">
        <f>SUMIF('IV K'!A:A,A65,'IV K'!C:C)</f>
        <v>211.33250000000001</v>
      </c>
      <c r="K65" s="40">
        <f>SUMIF('2021 BEZ CLP'!A:A,A65,'2021 BEZ CLP'!B:B)</f>
        <v>1632.82</v>
      </c>
      <c r="L65" s="40">
        <f>SUMIF('2021 BEZ CLP'!A:A,A65,'2021 BEZ CLP'!C:C)</f>
        <v>543.51639999999998</v>
      </c>
    </row>
    <row r="66" spans="1:12">
      <c r="A66" s="44" t="s">
        <v>431</v>
      </c>
      <c r="B66" s="44" t="s">
        <v>422</v>
      </c>
      <c r="C66" s="3">
        <f>SUMIF('I K'!A:A,A66,'I K'!B:B)</f>
        <v>0</v>
      </c>
      <c r="D66" s="3">
        <f>SUMIF('I K'!A:A,A66,'I K'!C:C)</f>
        <v>0</v>
      </c>
      <c r="E66" s="3">
        <f>SUMIF('II K'!A:A,A66,'II K'!B:B)</f>
        <v>0</v>
      </c>
      <c r="F66" s="40">
        <f>SUMIF('II K'!A:A,A66,'II K'!C:C)</f>
        <v>0</v>
      </c>
      <c r="G66" s="40">
        <f>SUMIF('III K'!A:A,A66,'III K'!B:B)</f>
        <v>0</v>
      </c>
      <c r="H66" s="40">
        <f>SUMIF('III K'!A:A,A66,'III K'!C:C)</f>
        <v>0</v>
      </c>
      <c r="I66" s="40">
        <f>SUMIF('IV K'!A:A,A66,'IV K'!B:B)</f>
        <v>0</v>
      </c>
      <c r="J66" s="40">
        <f>SUMIF('IV K'!A:A,A66,'IV K'!C:C)</f>
        <v>0</v>
      </c>
      <c r="K66" s="40">
        <f>SUMIF('2021 BEZ CLP'!A:A,A66,'2021 BEZ CLP'!B:B)</f>
        <v>0</v>
      </c>
      <c r="L66" s="40">
        <f>SUMIF('2021 BEZ CLP'!A:A,A66,'2021 BEZ CLP'!C:C)</f>
        <v>0</v>
      </c>
    </row>
    <row r="67" spans="1:12">
      <c r="A67" s="44" t="s">
        <v>380</v>
      </c>
      <c r="B67" s="44" t="s">
        <v>830</v>
      </c>
      <c r="C67" s="3">
        <f>SUMIF('I K'!A:A,A67,'I K'!B:B)</f>
        <v>32523.68</v>
      </c>
      <c r="D67" s="3">
        <f>SUMIF('I K'!A:A,A67,'I K'!C:C)</f>
        <v>6870.1826000000001</v>
      </c>
      <c r="E67" s="3">
        <f>SUMIF('II K'!A:A,A67,'II K'!B:B)</f>
        <v>19230.38</v>
      </c>
      <c r="F67" s="40">
        <f>SUMIF('II K'!A:A,A67,'II K'!C:C)</f>
        <v>3888.4050000000002</v>
      </c>
      <c r="G67" s="40">
        <f>SUMIF('III K'!A:A,A67,'III K'!B:B)</f>
        <v>11255</v>
      </c>
      <c r="H67" s="40">
        <f>SUMIF('III K'!A:A,A67,'III K'!C:C)</f>
        <v>2181.8150000000001</v>
      </c>
      <c r="I67" s="40">
        <f>SUMIF('IV K'!A:A,A67,'IV K'!B:B)</f>
        <v>28322.14</v>
      </c>
      <c r="J67" s="40">
        <f>SUMIF('IV K'!A:A,A67,'IV K'!C:C)</f>
        <v>5890.2298000000001</v>
      </c>
      <c r="K67" s="40">
        <f>SUMIF('2021 BEZ CLP'!A:A,A67,'2021 BEZ CLP'!B:B)</f>
        <v>91331.199999999997</v>
      </c>
      <c r="L67" s="40">
        <f>SUMIF('2021 BEZ CLP'!A:A,A67,'2021 BEZ CLP'!C:C)</f>
        <v>18830.632399999999</v>
      </c>
    </row>
    <row r="68" spans="1:12">
      <c r="A68" s="44" t="s">
        <v>361</v>
      </c>
      <c r="B68" s="44" t="s">
        <v>830</v>
      </c>
      <c r="C68" s="3">
        <f>SUMIF('I K'!A:A,A68,'I K'!B:B)</f>
        <v>4388.3</v>
      </c>
      <c r="D68" s="3">
        <f>SUMIF('I K'!A:A,A68,'I K'!C:C)</f>
        <v>1673.289</v>
      </c>
      <c r="E68" s="3">
        <f>SUMIF('II K'!A:A,A68,'II K'!B:B)</f>
        <v>6971</v>
      </c>
      <c r="F68" s="40">
        <f>SUMIF('II K'!A:A,A68,'II K'!C:C)</f>
        <v>2733.029</v>
      </c>
      <c r="G68" s="40">
        <f>SUMIF('III K'!A:A,A68,'III K'!B:B)</f>
        <v>4615.5</v>
      </c>
      <c r="H68" s="40">
        <f>SUMIF('III K'!A:A,A68,'III K'!C:C)</f>
        <v>1609.4772</v>
      </c>
      <c r="I68" s="40">
        <f>SUMIF('IV K'!A:A,A68,'IV K'!B:B)</f>
        <v>3273.4</v>
      </c>
      <c r="J68" s="40">
        <f>SUMIF('IV K'!A:A,A68,'IV K'!C:C)</f>
        <v>1251.9912999999999</v>
      </c>
      <c r="K68" s="40">
        <f>SUMIF('2021 BEZ CLP'!A:A,A68,'2021 BEZ CLP'!B:B)</f>
        <v>19248.2</v>
      </c>
      <c r="L68" s="40">
        <f>SUMIF('2021 BEZ CLP'!A:A,A68,'2021 BEZ CLP'!C:C)</f>
        <v>7267.7865000000002</v>
      </c>
    </row>
    <row r="69" spans="1:12">
      <c r="A69" s="44" t="s">
        <v>32</v>
      </c>
      <c r="B69" s="44" t="s">
        <v>422</v>
      </c>
      <c r="C69" s="3">
        <f>SUMIF('I K'!A:A,A69,'I K'!B:B)</f>
        <v>127</v>
      </c>
      <c r="D69" s="3">
        <f>SUMIF('I K'!A:A,A69,'I K'!C:C)</f>
        <v>81.736999999999995</v>
      </c>
      <c r="E69" s="3">
        <f>SUMIF('II K'!A:A,A69,'II K'!B:B)</f>
        <v>0</v>
      </c>
      <c r="F69" s="40">
        <f>SUMIF('II K'!A:A,A69,'II K'!C:C)</f>
        <v>0</v>
      </c>
      <c r="G69" s="40">
        <f>SUMIF('III K'!A:A,A69,'III K'!B:B)</f>
        <v>0</v>
      </c>
      <c r="H69" s="40">
        <f>SUMIF('III K'!A:A,A69,'III K'!C:C)</f>
        <v>0</v>
      </c>
      <c r="I69" s="40">
        <f>SUMIF('IV K'!A:A,A69,'IV K'!B:B)</f>
        <v>0</v>
      </c>
      <c r="J69" s="40">
        <f>SUMIF('IV K'!A:A,A69,'IV K'!C:C)</f>
        <v>0</v>
      </c>
      <c r="K69" s="40">
        <f>SUMIF('2021 BEZ CLP'!A:A,A69,'2021 BEZ CLP'!B:B)</f>
        <v>127</v>
      </c>
      <c r="L69" s="40">
        <f>SUMIF('2021 BEZ CLP'!A:A,A69,'2021 BEZ CLP'!C:C)</f>
        <v>81.736999999999995</v>
      </c>
    </row>
    <row r="70" spans="1:12">
      <c r="A70" s="44" t="s">
        <v>266</v>
      </c>
      <c r="B70" s="44" t="s">
        <v>426</v>
      </c>
      <c r="C70" s="3">
        <f>SUMIF('I K'!A:A,A70,'I K'!B:B)</f>
        <v>0</v>
      </c>
      <c r="D70" s="3">
        <f>SUMIF('I K'!A:A,A70,'I K'!C:C)</f>
        <v>0</v>
      </c>
      <c r="E70" s="3">
        <f>SUMIF('II K'!A:A,A70,'II K'!B:B)</f>
        <v>0</v>
      </c>
      <c r="F70" s="40">
        <f>SUMIF('II K'!A:A,A70,'II K'!C:C)</f>
        <v>0</v>
      </c>
      <c r="G70" s="40">
        <f>SUMIF('III K'!A:A,A70,'III K'!B:B)</f>
        <v>438.11</v>
      </c>
      <c r="H70" s="40">
        <f>SUMIF('III K'!A:A,A70,'III K'!C:C)</f>
        <v>148.63999999999999</v>
      </c>
      <c r="I70" s="40">
        <f>SUMIF('IV K'!A:A,A70,'IV K'!B:B)</f>
        <v>0</v>
      </c>
      <c r="J70" s="40">
        <f>SUMIF('IV K'!A:A,A70,'IV K'!C:C)</f>
        <v>0</v>
      </c>
      <c r="K70" s="40">
        <f>SUMIF('2021 BEZ CLP'!A:A,A70,'2021 BEZ CLP'!B:B)</f>
        <v>438.11</v>
      </c>
      <c r="L70" s="40">
        <f>SUMIF('2021 BEZ CLP'!A:A,A70,'2021 BEZ CLP'!C:C)</f>
        <v>148.63999999999999</v>
      </c>
    </row>
    <row r="71" spans="1:12">
      <c r="A71" s="44" t="s">
        <v>96</v>
      </c>
      <c r="B71" s="44" t="s">
        <v>422</v>
      </c>
      <c r="C71" s="3">
        <f>SUMIF('I K'!A:A,A71,'I K'!B:B)</f>
        <v>0</v>
      </c>
      <c r="D71" s="3">
        <f>SUMIF('I K'!A:A,A71,'I K'!C:C)</f>
        <v>0</v>
      </c>
      <c r="E71" s="3">
        <f>SUMIF('II K'!A:A,A71,'II K'!B:B)</f>
        <v>207.19</v>
      </c>
      <c r="F71" s="40">
        <f>SUMIF('II K'!A:A,A71,'II K'!C:C)</f>
        <v>128.77699999999999</v>
      </c>
      <c r="G71" s="40">
        <f>SUMIF('III K'!A:A,A71,'III K'!B:B)</f>
        <v>0</v>
      </c>
      <c r="H71" s="40">
        <f>SUMIF('III K'!A:A,A71,'III K'!C:C)</f>
        <v>0</v>
      </c>
      <c r="I71" s="40">
        <f>SUMIF('IV K'!A:A,A71,'IV K'!B:B)</f>
        <v>0</v>
      </c>
      <c r="J71" s="40">
        <f>SUMIF('IV K'!A:A,A71,'IV K'!C:C)</f>
        <v>0</v>
      </c>
      <c r="K71" s="40">
        <f>SUMIF('2021 BEZ CLP'!A:A,A71,'2021 BEZ CLP'!B:B)</f>
        <v>207.19</v>
      </c>
      <c r="L71" s="40">
        <f>SUMIF('2021 BEZ CLP'!A:A,A71,'2021 BEZ CLP'!C:C)</f>
        <v>128.77699999999999</v>
      </c>
    </row>
    <row r="72" spans="1:12">
      <c r="A72" s="44" t="s">
        <v>363</v>
      </c>
      <c r="B72" s="44" t="s">
        <v>427</v>
      </c>
      <c r="C72" s="3">
        <f>SUMIF('I K'!A:A,A72,'I K'!B:B)</f>
        <v>16918.849999999999</v>
      </c>
      <c r="D72" s="3">
        <f>SUMIF('I K'!A:A,A72,'I K'!C:C)</f>
        <v>3061.1516000000001</v>
      </c>
      <c r="E72" s="3">
        <f>SUMIF('II K'!A:A,A72,'II K'!B:B)</f>
        <v>12398.68</v>
      </c>
      <c r="F72" s="40">
        <f>SUMIF('II K'!A:A,A72,'II K'!C:C)</f>
        <v>1863.9869000000001</v>
      </c>
      <c r="G72" s="40">
        <f>SUMIF('III K'!A:A,A72,'III K'!B:B)</f>
        <v>18208.759999999998</v>
      </c>
      <c r="H72" s="40">
        <f>SUMIF('III K'!A:A,A72,'III K'!C:C)</f>
        <v>4285.1369999999997</v>
      </c>
      <c r="I72" s="40">
        <f>SUMIF('IV K'!A:A,A72,'IV K'!B:B)</f>
        <v>3355.66</v>
      </c>
      <c r="J72" s="40">
        <f>SUMIF('IV K'!A:A,A72,'IV K'!C:C)</f>
        <v>650.56700000000001</v>
      </c>
      <c r="K72" s="40">
        <f>SUMIF('2021 BEZ CLP'!A:A,A72,'2021 BEZ CLP'!B:B)</f>
        <v>50881.95</v>
      </c>
      <c r="L72" s="40">
        <f>SUMIF('2021 BEZ CLP'!A:A,A72,'2021 BEZ CLP'!C:C)</f>
        <v>9860.8425000000007</v>
      </c>
    </row>
    <row r="73" spans="1:12">
      <c r="A73" s="44" t="s">
        <v>726</v>
      </c>
      <c r="B73" s="44" t="s">
        <v>422</v>
      </c>
      <c r="C73" s="3">
        <f>SUMIF('I K'!A:A,A73,'I K'!B:B)</f>
        <v>1705</v>
      </c>
      <c r="D73" s="3">
        <f>SUMIF('I K'!A:A,A73,'I K'!C:C)</f>
        <v>1033.24</v>
      </c>
      <c r="E73" s="3">
        <f>SUMIF('II K'!A:A,A73,'II K'!B:B)</f>
        <v>0</v>
      </c>
      <c r="F73" s="40">
        <f>SUMIF('II K'!A:A,A73,'II K'!C:C)</f>
        <v>0</v>
      </c>
      <c r="G73" s="40">
        <f>SUMIF('III K'!A:A,A73,'III K'!B:B)</f>
        <v>0</v>
      </c>
      <c r="H73" s="40">
        <f>SUMIF('III K'!A:A,A73,'III K'!C:C)</f>
        <v>0</v>
      </c>
      <c r="I73" s="40">
        <f>SUMIF('IV K'!A:A,A73,'IV K'!B:B)</f>
        <v>0</v>
      </c>
      <c r="J73" s="40">
        <f>SUMIF('IV K'!A:A,A73,'IV K'!C:C)</f>
        <v>0</v>
      </c>
      <c r="K73" s="40">
        <f>SUMIF('2021 BEZ CLP'!A:A,A73,'2021 BEZ CLP'!B:B)</f>
        <v>1705</v>
      </c>
      <c r="L73" s="40">
        <f>SUMIF('2021 BEZ CLP'!A:A,A73,'2021 BEZ CLP'!C:C)</f>
        <v>1033.24</v>
      </c>
    </row>
    <row r="74" spans="1:12">
      <c r="A74" s="44" t="s">
        <v>723</v>
      </c>
      <c r="B74" s="44" t="s">
        <v>426</v>
      </c>
      <c r="C74" s="3">
        <f>SUMIF('I K'!A:A,A74,'I K'!B:B)</f>
        <v>1165.4000000000001</v>
      </c>
      <c r="D74" s="3">
        <f>SUMIF('I K'!A:A,A74,'I K'!C:C)</f>
        <v>526.78</v>
      </c>
      <c r="E74" s="3">
        <f>SUMIF('II K'!A:A,A74,'II K'!B:B)</f>
        <v>0</v>
      </c>
      <c r="F74" s="40">
        <f>SUMIF('II K'!A:A,A74,'II K'!C:C)</f>
        <v>0</v>
      </c>
      <c r="G74" s="40">
        <f>SUMIF('III K'!A:A,A74,'III K'!B:B)</f>
        <v>0</v>
      </c>
      <c r="H74" s="40">
        <f>SUMIF('III K'!A:A,A74,'III K'!C:C)</f>
        <v>0</v>
      </c>
      <c r="I74" s="40">
        <f>SUMIF('IV K'!A:A,A74,'IV K'!B:B)</f>
        <v>0</v>
      </c>
      <c r="J74" s="40">
        <f>SUMIF('IV K'!A:A,A74,'IV K'!C:C)</f>
        <v>0</v>
      </c>
      <c r="K74" s="40">
        <f>SUMIF('2021 BEZ CLP'!A:A,A74,'2021 BEZ CLP'!B:B)</f>
        <v>1165.4000000000001</v>
      </c>
      <c r="L74" s="40">
        <f>SUMIF('2021 BEZ CLP'!A:A,A74,'2021 BEZ CLP'!C:C)</f>
        <v>526.78</v>
      </c>
    </row>
    <row r="75" spans="1:12">
      <c r="A75" s="44" t="s">
        <v>725</v>
      </c>
      <c r="B75" s="44" t="s">
        <v>422</v>
      </c>
      <c r="C75" s="3">
        <f>SUMIF('I K'!A:A,A75,'I K'!B:B)</f>
        <v>0</v>
      </c>
      <c r="D75" s="3">
        <f>SUMIF('I K'!A:A,A75,'I K'!C:C)</f>
        <v>0</v>
      </c>
      <c r="E75" s="3">
        <f>SUMIF('II K'!A:A,A75,'II K'!B:B)</f>
        <v>0</v>
      </c>
      <c r="F75" s="40">
        <f>SUMIF('II K'!A:A,A75,'II K'!C:C)</f>
        <v>0</v>
      </c>
      <c r="G75" s="40">
        <f>SUMIF('III K'!A:A,A75,'III K'!B:B)</f>
        <v>0</v>
      </c>
      <c r="H75" s="40">
        <f>SUMIF('III K'!A:A,A75,'III K'!C:C)</f>
        <v>0</v>
      </c>
      <c r="I75" s="40">
        <f>SUMIF('IV K'!A:A,A75,'IV K'!B:B)</f>
        <v>0</v>
      </c>
      <c r="J75" s="40">
        <f>SUMIF('IV K'!A:A,A75,'IV K'!C:C)</f>
        <v>0</v>
      </c>
      <c r="K75" s="40">
        <f>SUMIF('2021 BEZ CLP'!A:A,A75,'2021 BEZ CLP'!B:B)</f>
        <v>0</v>
      </c>
      <c r="L75" s="40">
        <f>SUMIF('2021 BEZ CLP'!A:A,A75,'2021 BEZ CLP'!C:C)</f>
        <v>0</v>
      </c>
    </row>
    <row r="76" spans="1:12">
      <c r="A76" s="44" t="s">
        <v>736</v>
      </c>
      <c r="B76" s="44" t="s">
        <v>426</v>
      </c>
      <c r="C76" s="3">
        <f>SUMIF('I K'!A:A,A76,'I K'!B:B)</f>
        <v>0</v>
      </c>
      <c r="D76" s="3">
        <f>SUMIF('I K'!A:A,A76,'I K'!C:C)</f>
        <v>0</v>
      </c>
      <c r="E76" s="3">
        <f>SUMIF('II K'!A:A,A76,'II K'!B:B)</f>
        <v>524.09</v>
      </c>
      <c r="F76" s="40">
        <f>SUMIF('II K'!A:A,A76,'II K'!C:C)</f>
        <v>358.83</v>
      </c>
      <c r="G76" s="40">
        <f>SUMIF('III K'!A:A,A76,'III K'!B:B)</f>
        <v>477.97</v>
      </c>
      <c r="H76" s="40">
        <f>SUMIF('III K'!A:A,A76,'III K'!C:C)</f>
        <v>238.05</v>
      </c>
      <c r="I76" s="40">
        <f>SUMIF('IV K'!A:A,A76,'IV K'!B:B)</f>
        <v>0</v>
      </c>
      <c r="J76" s="40">
        <f>SUMIF('IV K'!A:A,A76,'IV K'!C:C)</f>
        <v>0</v>
      </c>
      <c r="K76" s="40">
        <f>SUMIF('2021 BEZ CLP'!A:A,A76,'2021 BEZ CLP'!B:B)</f>
        <v>1002.06</v>
      </c>
      <c r="L76" s="40">
        <f>SUMIF('2021 BEZ CLP'!A:A,A76,'2021 BEZ CLP'!C:C)</f>
        <v>596.88</v>
      </c>
    </row>
    <row r="77" spans="1:12">
      <c r="A77" s="44" t="s">
        <v>737</v>
      </c>
      <c r="B77" s="44" t="s">
        <v>422</v>
      </c>
      <c r="C77" s="3">
        <f>SUMIF('I K'!A:A,A77,'I K'!B:B)</f>
        <v>0</v>
      </c>
      <c r="D77" s="3">
        <f>SUMIF('I K'!A:A,A77,'I K'!C:C)</f>
        <v>0</v>
      </c>
      <c r="E77" s="3">
        <f>SUMIF('II K'!A:A,A77,'II K'!B:B)</f>
        <v>397</v>
      </c>
      <c r="F77" s="40">
        <f>SUMIF('II K'!A:A,A77,'II K'!C:C)</f>
        <v>226.89</v>
      </c>
      <c r="G77" s="40">
        <f>SUMIF('III K'!A:A,A77,'III K'!B:B)</f>
        <v>0</v>
      </c>
      <c r="H77" s="40">
        <f>SUMIF('III K'!A:A,A77,'III K'!C:C)</f>
        <v>0</v>
      </c>
      <c r="I77" s="40">
        <f>SUMIF('IV K'!A:A,A77,'IV K'!B:B)</f>
        <v>200.83</v>
      </c>
      <c r="J77" s="40">
        <f>SUMIF('IV K'!A:A,A77,'IV K'!C:C)</f>
        <v>146.02000000000001</v>
      </c>
      <c r="K77" s="40">
        <f>SUMIF('2021 BEZ CLP'!A:A,A77,'2021 BEZ CLP'!B:B)</f>
        <v>597.83000000000004</v>
      </c>
      <c r="L77" s="40">
        <f>SUMIF('2021 BEZ CLP'!A:A,A77,'2021 BEZ CLP'!C:C)</f>
        <v>372.91</v>
      </c>
    </row>
    <row r="78" spans="1:12">
      <c r="A78" s="44" t="s">
        <v>781</v>
      </c>
      <c r="B78" s="44" t="s">
        <v>422</v>
      </c>
      <c r="C78" s="3">
        <f>SUMIF('I K'!A:A,A78,'I K'!B:B)</f>
        <v>0</v>
      </c>
      <c r="D78" s="3">
        <f>SUMIF('I K'!A:A,A78,'I K'!C:C)</f>
        <v>0</v>
      </c>
      <c r="E78" s="3">
        <f>SUMIF('II K'!A:A,A78,'II K'!B:B)</f>
        <v>0</v>
      </c>
      <c r="F78" s="40">
        <f>SUMIF('II K'!A:A,A78,'II K'!C:C)</f>
        <v>0</v>
      </c>
      <c r="G78" s="40">
        <f>SUMIF('III K'!A:A,A78,'III K'!B:B)</f>
        <v>256</v>
      </c>
      <c r="H78" s="40">
        <f>SUMIF('III K'!A:A,A78,'III K'!C:C)</f>
        <v>156.28</v>
      </c>
      <c r="I78" s="40">
        <f>SUMIF('IV K'!A:A,A78,'IV K'!B:B)</f>
        <v>0</v>
      </c>
      <c r="J78" s="40">
        <f>SUMIF('IV K'!A:A,A78,'IV K'!C:C)</f>
        <v>0</v>
      </c>
      <c r="K78" s="40">
        <f>SUMIF('2021 BEZ CLP'!A:A,A78,'2021 BEZ CLP'!B:B)</f>
        <v>256</v>
      </c>
      <c r="L78" s="40">
        <f>SUMIF('2021 BEZ CLP'!A:A,A78,'2021 BEZ CLP'!C:C)</f>
        <v>156.28</v>
      </c>
    </row>
    <row r="79" spans="1:12">
      <c r="A79" s="44" t="s">
        <v>811</v>
      </c>
      <c r="B79" s="44" t="s">
        <v>427</v>
      </c>
      <c r="C79" s="3">
        <f>SUMIF('I K'!A:A,A79,'I K'!B:B)</f>
        <v>0</v>
      </c>
      <c r="D79" s="3">
        <f>SUMIF('I K'!A:A,A79,'I K'!C:C)</f>
        <v>0</v>
      </c>
      <c r="E79" s="3">
        <f>SUMIF('II K'!A:A,A79,'II K'!B:B)</f>
        <v>0</v>
      </c>
      <c r="F79" s="40">
        <f>SUMIF('II K'!A:A,A79,'II K'!C:C)</f>
        <v>0</v>
      </c>
      <c r="G79" s="40">
        <f>SUMIF('III K'!A:A,A79,'III K'!B:B)</f>
        <v>0</v>
      </c>
      <c r="H79" s="40">
        <f>SUMIF('III K'!A:A,A79,'III K'!C:C)</f>
        <v>0</v>
      </c>
      <c r="I79" s="40">
        <f>SUMIF('IV K'!A:A,A79,'IV K'!B:B)</f>
        <v>170</v>
      </c>
      <c r="J79" s="40">
        <f>SUMIF('IV K'!A:A,A79,'IV K'!C:C)</f>
        <v>20</v>
      </c>
      <c r="K79" s="40">
        <f>SUMIF('2021 BEZ CLP'!A:A,A79,'2021 BEZ CLP'!B:B)</f>
        <v>170</v>
      </c>
      <c r="L79" s="40">
        <f>SUMIF('2021 BEZ CLP'!A:A,A79,'2021 BEZ CLP'!C:C)</f>
        <v>20</v>
      </c>
    </row>
    <row r="80" spans="1:12">
      <c r="A80" s="44" t="s">
        <v>738</v>
      </c>
      <c r="B80" s="44" t="s">
        <v>426</v>
      </c>
      <c r="C80" s="3">
        <f>SUMIF('I K'!A:A,A80,'I K'!B:B)</f>
        <v>0</v>
      </c>
      <c r="D80" s="3">
        <f>SUMIF('I K'!A:A,A80,'I K'!C:C)</f>
        <v>0</v>
      </c>
      <c r="E80" s="3">
        <f>SUMIF('II K'!A:A,A80,'II K'!B:B)</f>
        <v>2377.59</v>
      </c>
      <c r="F80" s="40">
        <f>SUMIF('II K'!A:A,A80,'II K'!C:C)</f>
        <v>802.84</v>
      </c>
      <c r="G80" s="40">
        <f>SUMIF('III K'!A:A,A80,'III K'!B:B)</f>
        <v>235.33</v>
      </c>
      <c r="H80" s="40">
        <f>SUMIF('III K'!A:A,A80,'III K'!C:C)</f>
        <v>76.55</v>
      </c>
      <c r="I80" s="40">
        <f>SUMIF('IV K'!A:A,A80,'IV K'!B:B)</f>
        <v>900.24</v>
      </c>
      <c r="J80" s="40">
        <f>SUMIF('IV K'!A:A,A80,'IV K'!C:C)</f>
        <v>400.85</v>
      </c>
      <c r="K80" s="40">
        <f>SUMIF('2021 BEZ CLP'!A:A,A80,'2021 BEZ CLP'!B:B)</f>
        <v>3513.16</v>
      </c>
      <c r="L80" s="40">
        <f>SUMIF('2021 BEZ CLP'!A:A,A80,'2021 BEZ CLP'!C:C)</f>
        <v>1280.24</v>
      </c>
    </row>
    <row r="81" spans="1:12">
      <c r="A81" s="44" t="s">
        <v>739</v>
      </c>
      <c r="B81" s="44" t="s">
        <v>426</v>
      </c>
      <c r="C81" s="3">
        <f>SUMIF('I K'!A:A,A81,'I K'!B:B)</f>
        <v>0</v>
      </c>
      <c r="D81" s="3">
        <f>SUMIF('I K'!A:A,A81,'I K'!C:C)</f>
        <v>0</v>
      </c>
      <c r="E81" s="3">
        <f>SUMIF('II K'!A:A,A81,'II K'!B:B)</f>
        <v>1975.2</v>
      </c>
      <c r="F81" s="40">
        <f>SUMIF('II K'!A:A,A81,'II K'!C:C)</f>
        <v>1126.3</v>
      </c>
      <c r="G81" s="40">
        <f>SUMIF('III K'!A:A,A81,'III K'!B:B)</f>
        <v>3784.4</v>
      </c>
      <c r="H81" s="40">
        <f>SUMIF('III K'!A:A,A81,'III K'!C:C)</f>
        <v>2156.4</v>
      </c>
      <c r="I81" s="40">
        <f>SUMIF('IV K'!A:A,A81,'IV K'!B:B)</f>
        <v>4355.6000000000004</v>
      </c>
      <c r="J81" s="40">
        <f>SUMIF('IV K'!A:A,A81,'IV K'!C:C)</f>
        <v>2482</v>
      </c>
      <c r="K81" s="40">
        <f>SUMIF('2021 BEZ CLP'!A:A,A81,'2021 BEZ CLP'!B:B)</f>
        <v>10115.200000000001</v>
      </c>
      <c r="L81" s="40">
        <f>SUMIF('2021 BEZ CLP'!A:A,A81,'2021 BEZ CLP'!C:C)</f>
        <v>5764.7</v>
      </c>
    </row>
    <row r="82" spans="1:12">
      <c r="A82" s="44" t="s">
        <v>284</v>
      </c>
      <c r="B82" s="44" t="s">
        <v>422</v>
      </c>
      <c r="C82" s="3">
        <f>SUMIF('I K'!A:A,A82,'I K'!B:B)</f>
        <v>2377.85</v>
      </c>
      <c r="D82" s="3">
        <f>SUMIF('I K'!A:A,A82,'I K'!C:C)</f>
        <v>767.25</v>
      </c>
      <c r="E82" s="3">
        <f>SUMIF('II K'!A:A,A82,'II K'!B:B)</f>
        <v>0</v>
      </c>
      <c r="F82" s="40">
        <f>SUMIF('II K'!A:A,A82,'II K'!C:C)</f>
        <v>0</v>
      </c>
      <c r="G82" s="40">
        <f>SUMIF('III K'!A:A,A82,'III K'!B:B)</f>
        <v>2111.54</v>
      </c>
      <c r="H82" s="40">
        <f>SUMIF('III K'!A:A,A82,'III K'!C:C)</f>
        <v>680.34</v>
      </c>
      <c r="I82" s="40">
        <f>SUMIF('IV K'!A:A,A82,'IV K'!B:B)</f>
        <v>2287.88</v>
      </c>
      <c r="J82" s="40">
        <f>SUMIF('IV K'!A:A,A82,'IV K'!C:C)</f>
        <v>733.48</v>
      </c>
      <c r="K82" s="40">
        <f>SUMIF('2021 BEZ CLP'!A:A,A82,'2021 BEZ CLP'!B:B)</f>
        <v>6777.27</v>
      </c>
      <c r="L82" s="40">
        <f>SUMIF('2021 BEZ CLP'!A:A,A82,'2021 BEZ CLP'!C:C)</f>
        <v>2181.0700000000002</v>
      </c>
    </row>
    <row r="83" spans="1:12">
      <c r="A83" s="44" t="s">
        <v>782</v>
      </c>
      <c r="B83" s="44" t="s">
        <v>423</v>
      </c>
      <c r="C83" s="3">
        <f>SUMIF('I K'!A:A,A83,'I K'!B:B)</f>
        <v>0</v>
      </c>
      <c r="D83" s="3">
        <f>SUMIF('I K'!A:A,A83,'I K'!C:C)</f>
        <v>0</v>
      </c>
      <c r="E83" s="3">
        <f>SUMIF('II K'!A:A,A83,'II K'!B:B)</f>
        <v>0</v>
      </c>
      <c r="F83" s="40">
        <f>SUMIF('II K'!A:A,A83,'II K'!C:C)</f>
        <v>0</v>
      </c>
      <c r="G83" s="40">
        <f>SUMIF('III K'!A:A,A83,'III K'!B:B)</f>
        <v>840</v>
      </c>
      <c r="H83" s="40">
        <f>SUMIF('III K'!A:A,A83,'III K'!C:C)</f>
        <v>344.46</v>
      </c>
      <c r="I83" s="40">
        <f>SUMIF('IV K'!A:A,A83,'IV K'!B:B)</f>
        <v>800</v>
      </c>
      <c r="J83" s="40">
        <f>SUMIF('IV K'!A:A,A83,'IV K'!C:C)</f>
        <v>321.89999999999998</v>
      </c>
      <c r="K83" s="40">
        <f>SUMIF('2021 BEZ CLP'!A:A,A83,'2021 BEZ CLP'!B:B)</f>
        <v>1640</v>
      </c>
      <c r="L83" s="40">
        <f>SUMIF('2021 BEZ CLP'!A:A,A83,'2021 BEZ CLP'!C:C)</f>
        <v>666.36</v>
      </c>
    </row>
    <row r="84" spans="1:12">
      <c r="A84" s="44" t="s">
        <v>783</v>
      </c>
      <c r="B84" s="44" t="s">
        <v>422</v>
      </c>
      <c r="C84" s="3">
        <f>SUMIF('I K'!A:A,A84,'I K'!B:B)</f>
        <v>0</v>
      </c>
      <c r="D84" s="3">
        <f>SUMIF('I K'!A:A,A84,'I K'!C:C)</f>
        <v>0</v>
      </c>
      <c r="E84" s="3">
        <f>SUMIF('II K'!A:A,A84,'II K'!B:B)</f>
        <v>0</v>
      </c>
      <c r="F84" s="40">
        <f>SUMIF('II K'!A:A,A84,'II K'!C:C)</f>
        <v>0</v>
      </c>
      <c r="G84" s="40">
        <f>SUMIF('III K'!A:A,A84,'III K'!B:B)</f>
        <v>100</v>
      </c>
      <c r="H84" s="40">
        <f>SUMIF('III K'!A:A,A84,'III K'!C:C)</f>
        <v>46.81</v>
      </c>
      <c r="I84" s="40">
        <f>SUMIF('IV K'!A:A,A84,'IV K'!B:B)</f>
        <v>0</v>
      </c>
      <c r="J84" s="40">
        <f>SUMIF('IV K'!A:A,A84,'IV K'!C:C)</f>
        <v>0</v>
      </c>
      <c r="K84" s="40">
        <f>SUMIF('2021 BEZ CLP'!A:A,A84,'2021 BEZ CLP'!B:B)</f>
        <v>100</v>
      </c>
      <c r="L84" s="40">
        <f>SUMIF('2021 BEZ CLP'!A:A,A84,'2021 BEZ CLP'!C:C)</f>
        <v>46.81</v>
      </c>
    </row>
    <row r="85" spans="1:12">
      <c r="A85" s="44" t="s">
        <v>735</v>
      </c>
      <c r="B85" s="44" t="s">
        <v>422</v>
      </c>
      <c r="C85" s="3">
        <f>SUMIF('I K'!A:A,A85,'I K'!B:B)</f>
        <v>360</v>
      </c>
      <c r="D85" s="3">
        <f>SUMIF('I K'!A:A,A85,'I K'!C:C)</f>
        <v>219.81</v>
      </c>
      <c r="E85" s="3">
        <f>SUMIF('II K'!A:A,A85,'II K'!B:B)</f>
        <v>0</v>
      </c>
      <c r="F85" s="40">
        <f>SUMIF('II K'!A:A,A85,'II K'!C:C)</f>
        <v>0</v>
      </c>
      <c r="G85" s="40">
        <f>SUMIF('III K'!A:A,A85,'III K'!B:B)</f>
        <v>0</v>
      </c>
      <c r="H85" s="40">
        <f>SUMIF('III K'!A:A,A85,'III K'!C:C)</f>
        <v>0</v>
      </c>
      <c r="I85" s="40">
        <f>SUMIF('IV K'!A:A,A85,'IV K'!B:B)</f>
        <v>0</v>
      </c>
      <c r="J85" s="40">
        <f>SUMIF('IV K'!A:A,A85,'IV K'!C:C)</f>
        <v>0</v>
      </c>
      <c r="K85" s="40">
        <f>SUMIF('2021 BEZ CLP'!A:A,A85,'2021 BEZ CLP'!B:B)</f>
        <v>360</v>
      </c>
      <c r="L85" s="40">
        <f>SUMIF('2021 BEZ CLP'!A:A,A85,'2021 BEZ CLP'!C:C)</f>
        <v>219.81</v>
      </c>
    </row>
    <row r="86" spans="1:12">
      <c r="A86" s="44" t="s">
        <v>336</v>
      </c>
      <c r="B86" s="44" t="s">
        <v>426</v>
      </c>
      <c r="C86" s="3">
        <f>SUMIF('I K'!A:A,A86,'I K'!B:B)</f>
        <v>0</v>
      </c>
      <c r="D86" s="3">
        <f>SUMIF('I K'!A:A,A86,'I K'!C:C)</f>
        <v>0</v>
      </c>
      <c r="E86" s="3">
        <f>SUMIF('II K'!A:A,A86,'II K'!B:B)</f>
        <v>6254.01</v>
      </c>
      <c r="F86" s="40">
        <f>SUMIF('II K'!A:A,A86,'II K'!C:C)</f>
        <v>3517.07</v>
      </c>
      <c r="G86" s="40">
        <f>SUMIF('III K'!A:A,A86,'III K'!B:B)</f>
        <v>7245.31</v>
      </c>
      <c r="H86" s="40">
        <f>SUMIF('III K'!A:A,A86,'III K'!C:C)</f>
        <v>1051.828</v>
      </c>
      <c r="I86" s="40">
        <f>SUMIF('IV K'!A:A,A86,'IV K'!B:B)</f>
        <v>4393.28</v>
      </c>
      <c r="J86" s="40">
        <f>SUMIF('IV K'!A:A,A86,'IV K'!C:C)</f>
        <v>-235.1</v>
      </c>
      <c r="K86" s="40">
        <f>SUMIF('2021 BEZ CLP'!A:A,A86,'2021 BEZ CLP'!B:B)</f>
        <v>19695.080000000002</v>
      </c>
      <c r="L86" s="40">
        <f>SUMIF('2021 BEZ CLP'!A:A,A86,'2021 BEZ CLP'!C:C)</f>
        <v>5464.3919999999998</v>
      </c>
    </row>
    <row r="87" spans="1:12">
      <c r="A87" s="44" t="s">
        <v>77</v>
      </c>
      <c r="B87" s="44" t="s">
        <v>422</v>
      </c>
      <c r="C87" s="3">
        <f>SUMIF('I K'!A:A,A87,'I K'!B:B)</f>
        <v>0</v>
      </c>
      <c r="D87" s="3">
        <f>SUMIF('I K'!A:A,A87,'I K'!C:C)</f>
        <v>0</v>
      </c>
      <c r="E87" s="3">
        <f>SUMIF('II K'!A:A,A87,'II K'!B:B)</f>
        <v>539.58000000000004</v>
      </c>
      <c r="F87" s="40">
        <f>SUMIF('II K'!A:A,A87,'II K'!C:C)</f>
        <v>300.86399999999998</v>
      </c>
      <c r="G87" s="40">
        <f>SUMIF('III K'!A:A,A87,'III K'!B:B)</f>
        <v>0</v>
      </c>
      <c r="H87" s="40">
        <f>SUMIF('III K'!A:A,A87,'III K'!C:C)</f>
        <v>0</v>
      </c>
      <c r="I87" s="40">
        <f>SUMIF('IV K'!A:A,A87,'IV K'!B:B)</f>
        <v>0</v>
      </c>
      <c r="J87" s="40">
        <f>SUMIF('IV K'!A:A,A87,'IV K'!C:C)</f>
        <v>0</v>
      </c>
      <c r="K87" s="40">
        <f>SUMIF('2021 BEZ CLP'!A:A,A87,'2021 BEZ CLP'!B:B)</f>
        <v>539.58000000000004</v>
      </c>
      <c r="L87" s="40">
        <f>SUMIF('2021 BEZ CLP'!A:A,A87,'2021 BEZ CLP'!C:C)</f>
        <v>300.86399999999998</v>
      </c>
    </row>
    <row r="88" spans="1:12">
      <c r="A88" s="44" t="s">
        <v>591</v>
      </c>
      <c r="B88" s="44" t="s">
        <v>426</v>
      </c>
      <c r="C88" s="3">
        <f>SUMIF('I K'!A:A,A88,'I K'!B:B)</f>
        <v>1068.0899999999999</v>
      </c>
      <c r="D88" s="3">
        <f>SUMIF('I K'!A:A,A88,'I K'!C:C)</f>
        <v>655.38</v>
      </c>
      <c r="E88" s="3">
        <f>SUMIF('II K'!A:A,A88,'II K'!B:B)</f>
        <v>0</v>
      </c>
      <c r="F88" s="40">
        <f>SUMIF('II K'!A:A,A88,'II K'!C:C)</f>
        <v>0</v>
      </c>
      <c r="G88" s="40">
        <f>SUMIF('III K'!A:A,A88,'III K'!B:B)</f>
        <v>0</v>
      </c>
      <c r="H88" s="40">
        <f>SUMIF('III K'!A:A,A88,'III K'!C:C)</f>
        <v>0</v>
      </c>
      <c r="I88" s="40">
        <f>SUMIF('IV K'!A:A,A88,'IV K'!B:B)</f>
        <v>1169.07</v>
      </c>
      <c r="J88" s="40">
        <f>SUMIF('IV K'!A:A,A88,'IV K'!C:C)</f>
        <v>728.64</v>
      </c>
      <c r="K88" s="40">
        <f>SUMIF('2021 BEZ CLP'!A:A,A88,'2021 BEZ CLP'!B:B)</f>
        <v>2237.16</v>
      </c>
      <c r="L88" s="40">
        <f>SUMIF('2021 BEZ CLP'!A:A,A88,'2021 BEZ CLP'!C:C)</f>
        <v>1384.02</v>
      </c>
    </row>
    <row r="89" spans="1:12">
      <c r="A89" s="44" t="s">
        <v>288</v>
      </c>
      <c r="B89" s="44" t="s">
        <v>426</v>
      </c>
      <c r="C89" s="3">
        <f>SUMIF('I K'!A:A,A89,'I K'!B:B)</f>
        <v>535.28</v>
      </c>
      <c r="D89" s="3">
        <f>SUMIF('I K'!A:A,A89,'I K'!C:C)</f>
        <v>163.44</v>
      </c>
      <c r="E89" s="3">
        <f>SUMIF('II K'!A:A,A89,'II K'!B:B)</f>
        <v>2202.12</v>
      </c>
      <c r="F89" s="40">
        <f>SUMIF('II K'!A:A,A89,'II K'!C:C)</f>
        <v>946.38</v>
      </c>
      <c r="G89" s="40">
        <f>SUMIF('III K'!A:A,A89,'III K'!B:B)</f>
        <v>1178.08</v>
      </c>
      <c r="H89" s="40">
        <f>SUMIF('III K'!A:A,A89,'III K'!C:C)</f>
        <v>382.96</v>
      </c>
      <c r="I89" s="40">
        <f>SUMIF('IV K'!A:A,A89,'IV K'!B:B)</f>
        <v>0</v>
      </c>
      <c r="J89" s="40">
        <f>SUMIF('IV K'!A:A,A89,'IV K'!C:C)</f>
        <v>0</v>
      </c>
      <c r="K89" s="40">
        <f>SUMIF('2021 BEZ CLP'!A:A,A89,'2021 BEZ CLP'!B:B)</f>
        <v>3915.48</v>
      </c>
      <c r="L89" s="40">
        <f>SUMIF('2021 BEZ CLP'!A:A,A89,'2021 BEZ CLP'!C:C)</f>
        <v>1492.78</v>
      </c>
    </row>
    <row r="90" spans="1:12">
      <c r="A90" s="44" t="s">
        <v>184</v>
      </c>
      <c r="B90" s="44" t="s">
        <v>422</v>
      </c>
      <c r="C90" s="3">
        <f>SUMIF('I K'!A:A,A90,'I K'!B:B)</f>
        <v>5252.18</v>
      </c>
      <c r="D90" s="3">
        <f>SUMIF('I K'!A:A,A90,'I K'!C:C)</f>
        <v>2305.4140000000002</v>
      </c>
      <c r="E90" s="3">
        <f>SUMIF('II K'!A:A,A90,'II K'!B:B)</f>
        <v>7499.2</v>
      </c>
      <c r="F90" s="40">
        <f>SUMIF('II K'!A:A,A90,'II K'!C:C)</f>
        <v>2803.8449999999998</v>
      </c>
      <c r="G90" s="40">
        <f>SUMIF('III K'!A:A,A90,'III K'!B:B)</f>
        <v>7940.24</v>
      </c>
      <c r="H90" s="40">
        <f>SUMIF('III K'!A:A,A90,'III K'!C:C)</f>
        <v>3125.498</v>
      </c>
      <c r="I90" s="40">
        <f>SUMIF('IV K'!A:A,A90,'IV K'!B:B)</f>
        <v>4697.66</v>
      </c>
      <c r="J90" s="40">
        <f>SUMIF('IV K'!A:A,A90,'IV K'!C:C)</f>
        <v>1342.74</v>
      </c>
      <c r="K90" s="40">
        <f>SUMIF('2021 BEZ CLP'!A:A,A90,'2021 BEZ CLP'!B:B)</f>
        <v>25389.279999999999</v>
      </c>
      <c r="L90" s="40">
        <f>SUMIF('2021 BEZ CLP'!A:A,A90,'2021 BEZ CLP'!C:C)</f>
        <v>9577.4969999999994</v>
      </c>
    </row>
    <row r="91" spans="1:12">
      <c r="A91" s="44" t="s">
        <v>155</v>
      </c>
      <c r="B91" s="44" t="s">
        <v>422</v>
      </c>
      <c r="C91" s="3">
        <f>SUMIF('I K'!A:A,A91,'I K'!B:B)</f>
        <v>0</v>
      </c>
      <c r="D91" s="3">
        <f>SUMIF('I K'!A:A,A91,'I K'!C:C)</f>
        <v>0</v>
      </c>
      <c r="E91" s="3">
        <f>SUMIF('II K'!A:A,A91,'II K'!B:B)</f>
        <v>0</v>
      </c>
      <c r="F91" s="40">
        <f>SUMIF('II K'!A:A,A91,'II K'!C:C)</f>
        <v>0</v>
      </c>
      <c r="G91" s="40">
        <f>SUMIF('III K'!A:A,A91,'III K'!B:B)</f>
        <v>0</v>
      </c>
      <c r="H91" s="40">
        <f>SUMIF('III K'!A:A,A91,'III K'!C:C)</f>
        <v>0</v>
      </c>
      <c r="I91" s="40">
        <f>SUMIF('IV K'!A:A,A91,'IV K'!B:B)</f>
        <v>4386.3999999999996</v>
      </c>
      <c r="J91" s="40">
        <f>SUMIF('IV K'!A:A,A91,'IV K'!C:C)</f>
        <v>3088.4</v>
      </c>
      <c r="K91" s="40">
        <f>SUMIF('2021 BEZ CLP'!A:A,A91,'2021 BEZ CLP'!B:B)</f>
        <v>4386.3999999999996</v>
      </c>
      <c r="L91" s="40">
        <f>SUMIF('2021 BEZ CLP'!A:A,A91,'2021 BEZ CLP'!C:C)</f>
        <v>3088.4</v>
      </c>
    </row>
    <row r="92" spans="1:12">
      <c r="A92" s="44" t="s">
        <v>95</v>
      </c>
      <c r="B92" s="44" t="s">
        <v>422</v>
      </c>
      <c r="C92" s="3">
        <f>SUMIF('I K'!A:A,A92,'I K'!B:B)</f>
        <v>429.65</v>
      </c>
      <c r="D92" s="3">
        <f>SUMIF('I K'!A:A,A92,'I K'!C:C)</f>
        <v>268.20999999999998</v>
      </c>
      <c r="E92" s="3">
        <f>SUMIF('II K'!A:A,A92,'II K'!B:B)</f>
        <v>423.19</v>
      </c>
      <c r="F92" s="40">
        <f>SUMIF('II K'!A:A,A92,'II K'!C:C)</f>
        <v>261.61500000000001</v>
      </c>
      <c r="G92" s="40">
        <f>SUMIF('III K'!A:A,A92,'III K'!B:B)</f>
        <v>435.16</v>
      </c>
      <c r="H92" s="40">
        <f>SUMIF('III K'!A:A,A92,'III K'!C:C)</f>
        <v>269.52999999999997</v>
      </c>
      <c r="I92" s="40">
        <f>SUMIF('IV K'!A:A,A92,'IV K'!B:B)</f>
        <v>858.25</v>
      </c>
      <c r="J92" s="40">
        <f>SUMIF('IV K'!A:A,A92,'IV K'!C:C)</f>
        <v>510.42399999999998</v>
      </c>
      <c r="K92" s="40">
        <f>SUMIF('2021 BEZ CLP'!A:A,A92,'2021 BEZ CLP'!B:B)</f>
        <v>2146.25</v>
      </c>
      <c r="L92" s="40">
        <f>SUMIF('2021 BEZ CLP'!A:A,A92,'2021 BEZ CLP'!C:C)</f>
        <v>1309.779</v>
      </c>
    </row>
    <row r="93" spans="1:12">
      <c r="A93" s="44" t="s">
        <v>303</v>
      </c>
      <c r="B93" s="44" t="s">
        <v>426</v>
      </c>
      <c r="C93" s="3">
        <f>SUMIF('I K'!A:A,A93,'I K'!B:B)</f>
        <v>1582.4</v>
      </c>
      <c r="D93" s="3">
        <f>SUMIF('I K'!A:A,A93,'I K'!C:C)</f>
        <v>596.79999999999995</v>
      </c>
      <c r="E93" s="3">
        <f>SUMIF('II K'!A:A,A93,'II K'!B:B)</f>
        <v>6501.91</v>
      </c>
      <c r="F93" s="40">
        <f>SUMIF('II K'!A:A,A93,'II K'!C:C)</f>
        <v>3205.625</v>
      </c>
      <c r="G93" s="40">
        <f>SUMIF('III K'!A:A,A93,'III K'!B:B)</f>
        <v>3960</v>
      </c>
      <c r="H93" s="40">
        <f>SUMIF('III K'!A:A,A93,'III K'!C:C)</f>
        <v>1945</v>
      </c>
      <c r="I93" s="40">
        <f>SUMIF('IV K'!A:A,A93,'IV K'!B:B)</f>
        <v>5386</v>
      </c>
      <c r="J93" s="40">
        <f>SUMIF('IV K'!A:A,A93,'IV K'!C:C)</f>
        <v>2309.46</v>
      </c>
      <c r="K93" s="40">
        <f>SUMIF('2021 BEZ CLP'!A:A,A93,'2021 BEZ CLP'!B:B)</f>
        <v>17430.310000000001</v>
      </c>
      <c r="L93" s="40">
        <f>SUMIF('2021 BEZ CLP'!A:A,A93,'2021 BEZ CLP'!C:C)</f>
        <v>8056.8850000000002</v>
      </c>
    </row>
    <row r="94" spans="1:12">
      <c r="A94" s="44" t="s">
        <v>384</v>
      </c>
      <c r="B94" s="44" t="s">
        <v>830</v>
      </c>
      <c r="C94" s="3">
        <f>SUMIF('I K'!A:A,A94,'I K'!B:B)</f>
        <v>40408.75</v>
      </c>
      <c r="D94" s="3">
        <f>SUMIF('I K'!A:A,A94,'I K'!C:C)</f>
        <v>26924.452000000001</v>
      </c>
      <c r="E94" s="3">
        <f>SUMIF('II K'!A:A,A94,'II K'!B:B)</f>
        <v>32580</v>
      </c>
      <c r="F94" s="40">
        <f>SUMIF('II K'!A:A,A94,'II K'!C:C)</f>
        <v>19411.227900000002</v>
      </c>
      <c r="G94" s="40">
        <f>SUMIF('III K'!A:A,A94,'III K'!B:B)</f>
        <v>22508</v>
      </c>
      <c r="H94" s="40">
        <f>SUMIF('III K'!A:A,A94,'III K'!C:C)</f>
        <v>13120.352000000001</v>
      </c>
      <c r="I94" s="40">
        <f>SUMIF('IV K'!A:A,A94,'IV K'!B:B)</f>
        <v>30339</v>
      </c>
      <c r="J94" s="40">
        <f>SUMIF('IV K'!A:A,A94,'IV K'!C:C)</f>
        <v>16988.598999999998</v>
      </c>
      <c r="K94" s="40">
        <f>SUMIF('2021 BEZ CLP'!A:A,A94,'2021 BEZ CLP'!B:B)</f>
        <v>127785.75</v>
      </c>
      <c r="L94" s="40">
        <f>SUMIF('2021 BEZ CLP'!A:A,A94,'2021 BEZ CLP'!C:C)</f>
        <v>77341.630900000004</v>
      </c>
    </row>
    <row r="95" spans="1:12">
      <c r="A95" s="44" t="s">
        <v>433</v>
      </c>
      <c r="B95" s="44" t="s">
        <v>422</v>
      </c>
      <c r="C95" s="3">
        <f>SUMIF('I K'!A:A,A95,'I K'!B:B)</f>
        <v>118.76</v>
      </c>
      <c r="D95" s="3">
        <f>SUMIF('I K'!A:A,A95,'I K'!C:C)</f>
        <v>60.3</v>
      </c>
      <c r="E95" s="3">
        <f>SUMIF('II K'!A:A,A95,'II K'!B:B)</f>
        <v>0</v>
      </c>
      <c r="F95" s="40">
        <f>SUMIF('II K'!A:A,A95,'II K'!C:C)</f>
        <v>0</v>
      </c>
      <c r="G95" s="40">
        <f>SUMIF('III K'!A:A,A95,'III K'!B:B)</f>
        <v>0</v>
      </c>
      <c r="H95" s="40">
        <f>SUMIF('III K'!A:A,A95,'III K'!C:C)</f>
        <v>0</v>
      </c>
      <c r="I95" s="40">
        <f>SUMIF('IV K'!A:A,A95,'IV K'!B:B)</f>
        <v>0</v>
      </c>
      <c r="J95" s="40">
        <f>SUMIF('IV K'!A:A,A95,'IV K'!C:C)</f>
        <v>0</v>
      </c>
      <c r="K95" s="40">
        <f>SUMIF('2021 BEZ CLP'!A:A,A95,'2021 BEZ CLP'!B:B)</f>
        <v>118.76</v>
      </c>
      <c r="L95" s="40">
        <f>SUMIF('2021 BEZ CLP'!A:A,A95,'2021 BEZ CLP'!C:C)</f>
        <v>60.3</v>
      </c>
    </row>
    <row r="96" spans="1:12">
      <c r="A96" s="44" t="s">
        <v>784</v>
      </c>
      <c r="B96" s="44" t="s">
        <v>426</v>
      </c>
      <c r="C96" s="3">
        <f>SUMIF('I K'!A:A,A96,'I K'!B:B)</f>
        <v>0</v>
      </c>
      <c r="D96" s="3">
        <f>SUMIF('I K'!A:A,A96,'I K'!C:C)</f>
        <v>0</v>
      </c>
      <c r="E96" s="3">
        <f>SUMIF('II K'!A:A,A96,'II K'!B:B)</f>
        <v>0</v>
      </c>
      <c r="F96" s="40">
        <f>SUMIF('II K'!A:A,A96,'II K'!C:C)</f>
        <v>0</v>
      </c>
      <c r="G96" s="40">
        <f>SUMIF('III K'!A:A,A96,'III K'!B:B)</f>
        <v>1498.74</v>
      </c>
      <c r="H96" s="40">
        <f>SUMIF('III K'!A:A,A96,'III K'!C:C)</f>
        <v>636.91999999999996</v>
      </c>
      <c r="I96" s="40">
        <f>SUMIF('IV K'!A:A,A96,'IV K'!B:B)</f>
        <v>0</v>
      </c>
      <c r="J96" s="40">
        <f>SUMIF('IV K'!A:A,A96,'IV K'!C:C)</f>
        <v>0</v>
      </c>
      <c r="K96" s="40">
        <f>SUMIF('2021 BEZ CLP'!A:A,A96,'2021 BEZ CLP'!B:B)</f>
        <v>1498.74</v>
      </c>
      <c r="L96" s="40">
        <f>SUMIF('2021 BEZ CLP'!A:A,A96,'2021 BEZ CLP'!C:C)</f>
        <v>636.91999999999996</v>
      </c>
    </row>
    <row r="97" spans="1:12">
      <c r="A97" s="44" t="s">
        <v>312</v>
      </c>
      <c r="B97" s="44" t="s">
        <v>426</v>
      </c>
      <c r="C97" s="3">
        <f>SUMIF('I K'!A:A,A97,'I K'!B:B)</f>
        <v>3584.12</v>
      </c>
      <c r="D97" s="3">
        <f>SUMIF('I K'!A:A,A97,'I K'!C:C)</f>
        <v>1626.01</v>
      </c>
      <c r="E97" s="3">
        <f>SUMIF('II K'!A:A,A97,'II K'!B:B)</f>
        <v>2780.12</v>
      </c>
      <c r="F97" s="40">
        <f>SUMIF('II K'!A:A,A97,'II K'!C:C)</f>
        <v>1276.17</v>
      </c>
      <c r="G97" s="40">
        <f>SUMIF('III K'!A:A,A97,'III K'!B:B)</f>
        <v>0</v>
      </c>
      <c r="H97" s="40">
        <f>SUMIF('III K'!A:A,A97,'III K'!C:C)</f>
        <v>0</v>
      </c>
      <c r="I97" s="40">
        <f>SUMIF('IV K'!A:A,A97,'IV K'!B:B)</f>
        <v>0</v>
      </c>
      <c r="J97" s="40">
        <f>SUMIF('IV K'!A:A,A97,'IV K'!C:C)</f>
        <v>0</v>
      </c>
      <c r="K97" s="40">
        <f>SUMIF('2021 BEZ CLP'!A:A,A97,'2021 BEZ CLP'!B:B)</f>
        <v>6364.24</v>
      </c>
      <c r="L97" s="40">
        <f>SUMIF('2021 BEZ CLP'!A:A,A97,'2021 BEZ CLP'!C:C)</f>
        <v>2902.18</v>
      </c>
    </row>
    <row r="98" spans="1:12">
      <c r="A98" s="44" t="s">
        <v>558</v>
      </c>
      <c r="B98" s="44" t="s">
        <v>426</v>
      </c>
      <c r="C98" s="3">
        <f>SUMIF('I K'!A:A,A98,'I K'!B:B)</f>
        <v>0</v>
      </c>
      <c r="D98" s="3">
        <f>SUMIF('I K'!A:A,A98,'I K'!C:C)</f>
        <v>0</v>
      </c>
      <c r="E98" s="3">
        <f>SUMIF('II K'!A:A,A98,'II K'!B:B)</f>
        <v>0</v>
      </c>
      <c r="F98" s="40">
        <f>SUMIF('II K'!A:A,A98,'II K'!C:C)</f>
        <v>0</v>
      </c>
      <c r="G98" s="40">
        <f>SUMIF('III K'!A:A,A98,'III K'!B:B)</f>
        <v>20.12</v>
      </c>
      <c r="H98" s="40">
        <f>SUMIF('III K'!A:A,A98,'III K'!C:C)</f>
        <v>12.32</v>
      </c>
      <c r="I98" s="40">
        <f>SUMIF('IV K'!A:A,A98,'IV K'!B:B)</f>
        <v>860</v>
      </c>
      <c r="J98" s="40">
        <f>SUMIF('IV K'!A:A,A98,'IV K'!C:C)</f>
        <v>486.86</v>
      </c>
      <c r="K98" s="40">
        <f>SUMIF('2021 BEZ CLP'!A:A,A98,'2021 BEZ CLP'!B:B)</f>
        <v>880.12</v>
      </c>
      <c r="L98" s="40">
        <f>SUMIF('2021 BEZ CLP'!A:A,A98,'2021 BEZ CLP'!C:C)</f>
        <v>499.18</v>
      </c>
    </row>
    <row r="99" spans="1:12">
      <c r="A99" s="44" t="s">
        <v>147</v>
      </c>
      <c r="B99" s="44" t="s">
        <v>422</v>
      </c>
      <c r="C99" s="3">
        <f>SUMIF('I K'!A:A,A99,'I K'!B:B)</f>
        <v>755.51</v>
      </c>
      <c r="D99" s="3">
        <f>SUMIF('I K'!A:A,A99,'I K'!C:C)</f>
        <v>351.86399999999998</v>
      </c>
      <c r="E99" s="3">
        <f>SUMIF('II K'!A:A,A99,'II K'!B:B)</f>
        <v>756.47</v>
      </c>
      <c r="F99" s="40">
        <f>SUMIF('II K'!A:A,A99,'II K'!C:C)</f>
        <v>344.45100000000002</v>
      </c>
      <c r="G99" s="40">
        <f>SUMIF('III K'!A:A,A99,'III K'!B:B)</f>
        <v>756.39</v>
      </c>
      <c r="H99" s="40">
        <f>SUMIF('III K'!A:A,A99,'III K'!C:C)</f>
        <v>349.05399999999997</v>
      </c>
      <c r="I99" s="40">
        <f>SUMIF('IV K'!A:A,A99,'IV K'!B:B)</f>
        <v>0</v>
      </c>
      <c r="J99" s="40">
        <f>SUMIF('IV K'!A:A,A99,'IV K'!C:C)</f>
        <v>0</v>
      </c>
      <c r="K99" s="40">
        <f>SUMIF('2021 BEZ CLP'!A:A,A99,'2021 BEZ CLP'!B:B)</f>
        <v>2268.37</v>
      </c>
      <c r="L99" s="40">
        <f>SUMIF('2021 BEZ CLP'!A:A,A99,'2021 BEZ CLP'!C:C)</f>
        <v>1045.3689999999999</v>
      </c>
    </row>
    <row r="100" spans="1:12">
      <c r="A100" s="44" t="s">
        <v>13</v>
      </c>
      <c r="B100" s="44" t="s">
        <v>422</v>
      </c>
      <c r="C100" s="3">
        <f>SUMIF('I K'!A:A,A100,'I K'!B:B)</f>
        <v>0</v>
      </c>
      <c r="D100" s="3">
        <f>SUMIF('I K'!A:A,A100,'I K'!C:C)</f>
        <v>0</v>
      </c>
      <c r="E100" s="3">
        <f>SUMIF('II K'!A:A,A100,'II K'!B:B)</f>
        <v>0</v>
      </c>
      <c r="F100" s="40">
        <f>SUMIF('II K'!A:A,A100,'II K'!C:C)</f>
        <v>0</v>
      </c>
      <c r="G100" s="40">
        <f>SUMIF('III K'!A:A,A100,'III K'!B:B)</f>
        <v>175.2</v>
      </c>
      <c r="H100" s="40">
        <f>SUMIF('III K'!A:A,A100,'III K'!C:C)</f>
        <v>111.185</v>
      </c>
      <c r="I100" s="40">
        <f>SUMIF('IV K'!A:A,A100,'IV K'!B:B)</f>
        <v>0</v>
      </c>
      <c r="J100" s="40">
        <f>SUMIF('IV K'!A:A,A100,'IV K'!C:C)</f>
        <v>0</v>
      </c>
      <c r="K100" s="40">
        <f>SUMIF('2021 BEZ CLP'!A:A,A100,'2021 BEZ CLP'!B:B)</f>
        <v>175.2</v>
      </c>
      <c r="L100" s="40">
        <f>SUMIF('2021 BEZ CLP'!A:A,A100,'2021 BEZ CLP'!C:C)</f>
        <v>111.185</v>
      </c>
    </row>
    <row r="101" spans="1:12">
      <c r="A101" s="44" t="s">
        <v>282</v>
      </c>
      <c r="B101" s="44" t="s">
        <v>422</v>
      </c>
      <c r="C101" s="3">
        <f>SUMIF('I K'!A:A,A101,'I K'!B:B)</f>
        <v>326.73</v>
      </c>
      <c r="D101" s="3">
        <f>SUMIF('I K'!A:A,A101,'I K'!C:C)</f>
        <v>190.23</v>
      </c>
      <c r="E101" s="3">
        <f>SUMIF('II K'!A:A,A101,'II K'!B:B)</f>
        <v>0</v>
      </c>
      <c r="F101" s="40">
        <f>SUMIF('II K'!A:A,A101,'II K'!C:C)</f>
        <v>0</v>
      </c>
      <c r="G101" s="40">
        <f>SUMIF('III K'!A:A,A101,'III K'!B:B)</f>
        <v>0</v>
      </c>
      <c r="H101" s="40">
        <f>SUMIF('III K'!A:A,A101,'III K'!C:C)</f>
        <v>0</v>
      </c>
      <c r="I101" s="40">
        <f>SUMIF('IV K'!A:A,A101,'IV K'!B:B)</f>
        <v>362.47</v>
      </c>
      <c r="J101" s="40">
        <f>SUMIF('IV K'!A:A,A101,'IV K'!C:C)</f>
        <v>224.96</v>
      </c>
      <c r="K101" s="40">
        <f>SUMIF('2021 BEZ CLP'!A:A,A101,'2021 BEZ CLP'!B:B)</f>
        <v>689.2</v>
      </c>
      <c r="L101" s="40">
        <f>SUMIF('2021 BEZ CLP'!A:A,A101,'2021 BEZ CLP'!C:C)</f>
        <v>415.19</v>
      </c>
    </row>
    <row r="102" spans="1:12">
      <c r="A102" s="44" t="s">
        <v>552</v>
      </c>
      <c r="B102" s="44" t="s">
        <v>422</v>
      </c>
      <c r="C102" s="3">
        <f>SUMIF('I K'!A:A,A102,'I K'!B:B)</f>
        <v>0</v>
      </c>
      <c r="D102" s="3">
        <f>SUMIF('I K'!A:A,A102,'I K'!C:C)</f>
        <v>0</v>
      </c>
      <c r="E102" s="3">
        <f>SUMIF('II K'!A:A,A102,'II K'!B:B)</f>
        <v>0</v>
      </c>
      <c r="F102" s="40">
        <f>SUMIF('II K'!A:A,A102,'II K'!C:C)</f>
        <v>0</v>
      </c>
      <c r="G102" s="40">
        <f>SUMIF('III K'!A:A,A102,'III K'!B:B)</f>
        <v>1080</v>
      </c>
      <c r="H102" s="40">
        <f>SUMIF('III K'!A:A,A102,'III K'!C:C)</f>
        <v>625.5</v>
      </c>
      <c r="I102" s="40">
        <f>SUMIF('IV K'!A:A,A102,'IV K'!B:B)</f>
        <v>0</v>
      </c>
      <c r="J102" s="40">
        <f>SUMIF('IV K'!A:A,A102,'IV K'!C:C)</f>
        <v>0</v>
      </c>
      <c r="K102" s="40">
        <f>SUMIF('2021 BEZ CLP'!A:A,A102,'2021 BEZ CLP'!B:B)</f>
        <v>1080</v>
      </c>
      <c r="L102" s="40">
        <f>SUMIF('2021 BEZ CLP'!A:A,A102,'2021 BEZ CLP'!C:C)</f>
        <v>625.5</v>
      </c>
    </row>
    <row r="103" spans="1:12">
      <c r="A103" s="44" t="s">
        <v>4</v>
      </c>
      <c r="B103" s="44" t="s">
        <v>422</v>
      </c>
      <c r="C103" s="3">
        <f>SUMIF('I K'!A:A,A103,'I K'!B:B)</f>
        <v>0</v>
      </c>
      <c r="D103" s="3">
        <f>SUMIF('I K'!A:A,A103,'I K'!C:C)</f>
        <v>0</v>
      </c>
      <c r="E103" s="3">
        <f>SUMIF('II K'!A:A,A103,'II K'!B:B)</f>
        <v>0</v>
      </c>
      <c r="F103" s="40">
        <f>SUMIF('II K'!A:A,A103,'II K'!C:C)</f>
        <v>0</v>
      </c>
      <c r="G103" s="40">
        <f>SUMIF('III K'!A:A,A103,'III K'!B:B)</f>
        <v>63.13</v>
      </c>
      <c r="H103" s="40">
        <f>SUMIF('III K'!A:A,A103,'III K'!C:C)</f>
        <v>38.894500000000001</v>
      </c>
      <c r="I103" s="40">
        <f>SUMIF('IV K'!A:A,A103,'IV K'!B:B)</f>
        <v>0</v>
      </c>
      <c r="J103" s="40">
        <f>SUMIF('IV K'!A:A,A103,'IV K'!C:C)</f>
        <v>0</v>
      </c>
      <c r="K103" s="40">
        <f>SUMIF('2021 BEZ CLP'!A:A,A103,'2021 BEZ CLP'!B:B)</f>
        <v>63.13</v>
      </c>
      <c r="L103" s="40">
        <f>SUMIF('2021 BEZ CLP'!A:A,A103,'2021 BEZ CLP'!C:C)</f>
        <v>38.894500000000001</v>
      </c>
    </row>
    <row r="104" spans="1:12">
      <c r="A104" s="44" t="s">
        <v>818</v>
      </c>
      <c r="B104" s="44" t="s">
        <v>422</v>
      </c>
      <c r="C104" s="3">
        <f>SUMIF('I K'!A:A,A104,'I K'!B:B)</f>
        <v>0</v>
      </c>
      <c r="D104" s="3">
        <f>SUMIF('I K'!A:A,A104,'I K'!C:C)</f>
        <v>0</v>
      </c>
      <c r="E104" s="3">
        <f>SUMIF('II K'!A:A,A104,'II K'!B:B)</f>
        <v>0</v>
      </c>
      <c r="F104" s="40">
        <f>SUMIF('II K'!A:A,A104,'II K'!C:C)</f>
        <v>0</v>
      </c>
      <c r="G104" s="40">
        <f>SUMIF('III K'!A:A,A104,'III K'!B:B)</f>
        <v>0</v>
      </c>
      <c r="H104" s="40">
        <f>SUMIF('III K'!A:A,A104,'III K'!C:C)</f>
        <v>0</v>
      </c>
      <c r="I104" s="40">
        <f>SUMIF('IV K'!A:A,A104,'IV K'!B:B)</f>
        <v>0</v>
      </c>
      <c r="J104" s="40">
        <f>SUMIF('IV K'!A:A,A104,'IV K'!C:C)</f>
        <v>0</v>
      </c>
      <c r="K104" s="40">
        <f>SUMIF('2021 BEZ CLP'!A:A,A104,'2021 BEZ CLP'!B:B)</f>
        <v>0</v>
      </c>
      <c r="L104" s="40">
        <f>SUMIF('2021 BEZ CLP'!A:A,A104,'2021 BEZ CLP'!C:C)</f>
        <v>0</v>
      </c>
    </row>
    <row r="105" spans="1:12">
      <c r="A105" s="44" t="s">
        <v>412</v>
      </c>
      <c r="B105" s="44" t="s">
        <v>422</v>
      </c>
      <c r="C105" s="3">
        <f>SUMIF('I K'!A:A,A105,'I K'!B:B)</f>
        <v>3883.2</v>
      </c>
      <c r="D105" s="3">
        <f>SUMIF('I K'!A:A,A105,'I K'!C:C)</f>
        <v>1872.84</v>
      </c>
      <c r="E105" s="3">
        <f>SUMIF('II K'!A:A,A105,'II K'!B:B)</f>
        <v>0</v>
      </c>
      <c r="F105" s="40">
        <f>SUMIF('II K'!A:A,A105,'II K'!C:C)</f>
        <v>0</v>
      </c>
      <c r="G105" s="40">
        <f>SUMIF('III K'!A:A,A105,'III K'!B:B)</f>
        <v>1114.8</v>
      </c>
      <c r="H105" s="40">
        <f>SUMIF('III K'!A:A,A105,'III K'!C:C)</f>
        <v>567.6</v>
      </c>
      <c r="I105" s="40">
        <f>SUMIF('IV K'!A:A,A105,'IV K'!B:B)</f>
        <v>0</v>
      </c>
      <c r="J105" s="40">
        <f>SUMIF('IV K'!A:A,A105,'IV K'!C:C)</f>
        <v>0</v>
      </c>
      <c r="K105" s="40">
        <f>SUMIF('2021 BEZ CLP'!A:A,A105,'2021 BEZ CLP'!B:B)</f>
        <v>4998</v>
      </c>
      <c r="L105" s="40">
        <f>SUMIF('2021 BEZ CLP'!A:A,A105,'2021 BEZ CLP'!C:C)</f>
        <v>2440.44</v>
      </c>
    </row>
    <row r="106" spans="1:12">
      <c r="A106" s="44" t="s">
        <v>137</v>
      </c>
      <c r="B106" s="44" t="s">
        <v>422</v>
      </c>
      <c r="C106" s="3">
        <f>SUMIF('I K'!A:A,A106,'I K'!B:B)</f>
        <v>0</v>
      </c>
      <c r="D106" s="3">
        <f>SUMIF('I K'!A:A,A106,'I K'!C:C)</f>
        <v>0</v>
      </c>
      <c r="E106" s="3">
        <f>SUMIF('II K'!A:A,A106,'II K'!B:B)</f>
        <v>1259.58</v>
      </c>
      <c r="F106" s="40">
        <f>SUMIF('II K'!A:A,A106,'II K'!C:C)</f>
        <v>443.31</v>
      </c>
      <c r="G106" s="40">
        <f>SUMIF('III K'!A:A,A106,'III K'!B:B)</f>
        <v>0</v>
      </c>
      <c r="H106" s="40">
        <f>SUMIF('III K'!A:A,A106,'III K'!C:C)</f>
        <v>0</v>
      </c>
      <c r="I106" s="40">
        <f>SUMIF('IV K'!A:A,A106,'IV K'!B:B)</f>
        <v>1675.86</v>
      </c>
      <c r="J106" s="40">
        <f>SUMIF('IV K'!A:A,A106,'IV K'!C:C)</f>
        <v>669.11</v>
      </c>
      <c r="K106" s="40">
        <f>SUMIF('2021 BEZ CLP'!A:A,A106,'2021 BEZ CLP'!B:B)</f>
        <v>2935.44</v>
      </c>
      <c r="L106" s="40">
        <f>SUMIF('2021 BEZ CLP'!A:A,A106,'2021 BEZ CLP'!C:C)</f>
        <v>1112.42</v>
      </c>
    </row>
    <row r="107" spans="1:12">
      <c r="A107" s="44" t="s">
        <v>611</v>
      </c>
      <c r="B107" s="44" t="s">
        <v>426</v>
      </c>
      <c r="C107" s="3">
        <f>SUMIF('I K'!A:A,A107,'I K'!B:B)</f>
        <v>0</v>
      </c>
      <c r="D107" s="3">
        <f>SUMIF('I K'!A:A,A107,'I K'!C:C)</f>
        <v>0</v>
      </c>
      <c r="E107" s="3">
        <f>SUMIF('II K'!A:A,A107,'II K'!B:B)</f>
        <v>0</v>
      </c>
      <c r="F107" s="40">
        <f>SUMIF('II K'!A:A,A107,'II K'!C:C)</f>
        <v>0</v>
      </c>
      <c r="G107" s="40">
        <f>SUMIF('III K'!A:A,A107,'III K'!B:B)</f>
        <v>994.99</v>
      </c>
      <c r="H107" s="40">
        <f>SUMIF('III K'!A:A,A107,'III K'!C:C)</f>
        <v>608.38120000000004</v>
      </c>
      <c r="I107" s="40">
        <f>SUMIF('IV K'!A:A,A107,'IV K'!B:B)</f>
        <v>0</v>
      </c>
      <c r="J107" s="40">
        <f>SUMIF('IV K'!A:A,A107,'IV K'!C:C)</f>
        <v>0</v>
      </c>
      <c r="K107" s="40">
        <f>SUMIF('2021 BEZ CLP'!A:A,A107,'2021 BEZ CLP'!B:B)</f>
        <v>994.99</v>
      </c>
      <c r="L107" s="40">
        <f>SUMIF('2021 BEZ CLP'!A:A,A107,'2021 BEZ CLP'!C:C)</f>
        <v>608.38120000000004</v>
      </c>
    </row>
    <row r="108" spans="1:12">
      <c r="A108" s="44" t="s">
        <v>347</v>
      </c>
      <c r="B108" s="44" t="s">
        <v>830</v>
      </c>
      <c r="C108" s="3">
        <f>SUMIF('I K'!A:A,A108,'I K'!B:B)</f>
        <v>18908</v>
      </c>
      <c r="D108" s="3">
        <f>SUMIF('I K'!A:A,A108,'I K'!C:C)</f>
        <v>6829.2668999999996</v>
      </c>
      <c r="E108" s="3">
        <f>SUMIF('II K'!A:A,A108,'II K'!B:B)</f>
        <v>16350.5</v>
      </c>
      <c r="F108" s="40">
        <f>SUMIF('II K'!A:A,A108,'II K'!C:C)</f>
        <v>7370.39</v>
      </c>
      <c r="G108" s="40">
        <f>SUMIF('III K'!A:A,A108,'III K'!B:B)</f>
        <v>13542.25</v>
      </c>
      <c r="H108" s="40">
        <f>SUMIF('III K'!A:A,A108,'III K'!C:C)</f>
        <v>4685.0815000000002</v>
      </c>
      <c r="I108" s="40">
        <f>SUMIF('IV K'!A:A,A108,'IV K'!B:B)</f>
        <v>27354.7</v>
      </c>
      <c r="J108" s="40">
        <f>SUMIF('IV K'!A:A,A108,'IV K'!C:C)</f>
        <v>10066.619000000001</v>
      </c>
      <c r="K108" s="40">
        <f>SUMIF('2021 BEZ CLP'!A:A,A108,'2021 BEZ CLP'!B:B)</f>
        <v>78105.45</v>
      </c>
      <c r="L108" s="40">
        <f>SUMIF('2021 BEZ CLP'!A:A,A108,'2021 BEZ CLP'!C:C)</f>
        <v>29848.357400000001</v>
      </c>
    </row>
    <row r="109" spans="1:12">
      <c r="A109" s="44" t="s">
        <v>168</v>
      </c>
      <c r="B109" s="44" t="s">
        <v>422</v>
      </c>
      <c r="C109" s="3">
        <f>SUMIF('I K'!A:A,A109,'I K'!B:B)</f>
        <v>4550</v>
      </c>
      <c r="D109" s="3">
        <f>SUMIF('I K'!A:A,A109,'I K'!C:C)</f>
        <v>687.75</v>
      </c>
      <c r="E109" s="3">
        <f>SUMIF('II K'!A:A,A109,'II K'!B:B)</f>
        <v>6861.25</v>
      </c>
      <c r="F109" s="40">
        <f>SUMIF('II K'!A:A,A109,'II K'!C:C)</f>
        <v>2330.5</v>
      </c>
      <c r="G109" s="40">
        <f>SUMIF('III K'!A:A,A109,'III K'!B:B)</f>
        <v>5969.06</v>
      </c>
      <c r="H109" s="40">
        <f>SUMIF('III K'!A:A,A109,'III K'!C:C)</f>
        <v>2736.92</v>
      </c>
      <c r="I109" s="40">
        <f>SUMIF('IV K'!A:A,A109,'IV K'!B:B)</f>
        <v>0</v>
      </c>
      <c r="J109" s="40">
        <f>SUMIF('IV K'!A:A,A109,'IV K'!C:C)</f>
        <v>0</v>
      </c>
      <c r="K109" s="40">
        <f>SUMIF('2021 BEZ CLP'!A:A,A109,'2021 BEZ CLP'!B:B)</f>
        <v>17380.310000000001</v>
      </c>
      <c r="L109" s="40">
        <f>SUMIF('2021 BEZ CLP'!A:A,A109,'2021 BEZ CLP'!C:C)</f>
        <v>5755.17</v>
      </c>
    </row>
    <row r="110" spans="1:12">
      <c r="A110" s="44" t="s">
        <v>436</v>
      </c>
      <c r="B110" s="44" t="s">
        <v>422</v>
      </c>
      <c r="C110" s="3">
        <f>SUMIF('I K'!A:A,A110,'I K'!B:B)</f>
        <v>0</v>
      </c>
      <c r="D110" s="3">
        <f>SUMIF('I K'!A:A,A110,'I K'!C:C)</f>
        <v>0</v>
      </c>
      <c r="E110" s="3">
        <f>SUMIF('II K'!A:A,A110,'II K'!B:B)</f>
        <v>84</v>
      </c>
      <c r="F110" s="40">
        <f>SUMIF('II K'!A:A,A110,'II K'!C:C)</f>
        <v>36.96</v>
      </c>
      <c r="G110" s="40">
        <f>SUMIF('III K'!A:A,A110,'III K'!B:B)</f>
        <v>0</v>
      </c>
      <c r="H110" s="40">
        <f>SUMIF('III K'!A:A,A110,'III K'!C:C)</f>
        <v>0</v>
      </c>
      <c r="I110" s="40">
        <f>SUMIF('IV K'!A:A,A110,'IV K'!B:B)</f>
        <v>0</v>
      </c>
      <c r="J110" s="40">
        <f>SUMIF('IV K'!A:A,A110,'IV K'!C:C)</f>
        <v>0</v>
      </c>
      <c r="K110" s="40">
        <f>SUMIF('2021 BEZ CLP'!A:A,A110,'2021 BEZ CLP'!B:B)</f>
        <v>84</v>
      </c>
      <c r="L110" s="40">
        <f>SUMIF('2021 BEZ CLP'!A:A,A110,'2021 BEZ CLP'!C:C)</f>
        <v>36.96</v>
      </c>
    </row>
    <row r="111" spans="1:12">
      <c r="A111" s="44" t="s">
        <v>116</v>
      </c>
      <c r="B111" s="44" t="s">
        <v>422</v>
      </c>
      <c r="C111" s="3">
        <f>SUMIF('I K'!A:A,A111,'I K'!B:B)</f>
        <v>0</v>
      </c>
      <c r="D111" s="3">
        <f>SUMIF('I K'!A:A,A111,'I K'!C:C)</f>
        <v>0</v>
      </c>
      <c r="E111" s="3">
        <f>SUMIF('II K'!A:A,A111,'II K'!B:B)</f>
        <v>200</v>
      </c>
      <c r="F111" s="40">
        <f>SUMIF('II K'!A:A,A111,'II K'!C:C)</f>
        <v>200</v>
      </c>
      <c r="G111" s="40">
        <f>SUMIF('III K'!A:A,A111,'III K'!B:B)</f>
        <v>0</v>
      </c>
      <c r="H111" s="40">
        <f>SUMIF('III K'!A:A,A111,'III K'!C:C)</f>
        <v>0</v>
      </c>
      <c r="I111" s="40">
        <f>SUMIF('IV K'!A:A,A111,'IV K'!B:B)</f>
        <v>0</v>
      </c>
      <c r="J111" s="40">
        <f>SUMIF('IV K'!A:A,A111,'IV K'!C:C)</f>
        <v>0</v>
      </c>
      <c r="K111" s="40">
        <f>SUMIF('2021 BEZ CLP'!A:A,A111,'2021 BEZ CLP'!B:B)</f>
        <v>200</v>
      </c>
      <c r="L111" s="40">
        <f>SUMIF('2021 BEZ CLP'!A:A,A111,'2021 BEZ CLP'!C:C)</f>
        <v>200</v>
      </c>
    </row>
    <row r="112" spans="1:12">
      <c r="A112" s="44" t="s">
        <v>70</v>
      </c>
      <c r="B112" s="44" t="s">
        <v>422</v>
      </c>
      <c r="C112" s="3">
        <f>SUMIF('I K'!A:A,A112,'I K'!B:B)</f>
        <v>260</v>
      </c>
      <c r="D112" s="3">
        <f>SUMIF('I K'!A:A,A112,'I K'!C:C)</f>
        <v>178.42</v>
      </c>
      <c r="E112" s="3">
        <f>SUMIF('II K'!A:A,A112,'II K'!B:B)</f>
        <v>0</v>
      </c>
      <c r="F112" s="40">
        <f>SUMIF('II K'!A:A,A112,'II K'!C:C)</f>
        <v>0</v>
      </c>
      <c r="G112" s="40">
        <f>SUMIF('III K'!A:A,A112,'III K'!B:B)</f>
        <v>0</v>
      </c>
      <c r="H112" s="40">
        <f>SUMIF('III K'!A:A,A112,'III K'!C:C)</f>
        <v>0</v>
      </c>
      <c r="I112" s="40">
        <f>SUMIF('IV K'!A:A,A112,'IV K'!B:B)</f>
        <v>0</v>
      </c>
      <c r="J112" s="40">
        <f>SUMIF('IV K'!A:A,A112,'IV K'!C:C)</f>
        <v>0</v>
      </c>
      <c r="K112" s="40">
        <f>SUMIF('2021 BEZ CLP'!A:A,A112,'2021 BEZ CLP'!B:B)</f>
        <v>260</v>
      </c>
      <c r="L112" s="40">
        <f>SUMIF('2021 BEZ CLP'!A:A,A112,'2021 BEZ CLP'!C:C)</f>
        <v>178.42</v>
      </c>
    </row>
    <row r="113" spans="1:12">
      <c r="A113" s="44" t="s">
        <v>308</v>
      </c>
      <c r="B113" s="44" t="s">
        <v>830</v>
      </c>
      <c r="C113" s="3">
        <f>SUMIF('I K'!A:A,A113,'I K'!B:B)</f>
        <v>9001</v>
      </c>
      <c r="D113" s="3">
        <f>SUMIF('I K'!A:A,A113,'I K'!C:C)</f>
        <v>2168.0048000000002</v>
      </c>
      <c r="E113" s="3">
        <f>SUMIF('II K'!A:A,A113,'II K'!B:B)</f>
        <v>6418.5</v>
      </c>
      <c r="F113" s="40">
        <f>SUMIF('II K'!A:A,A113,'II K'!C:C)</f>
        <v>1494.8989999999999</v>
      </c>
      <c r="G113" s="40">
        <f>SUMIF('III K'!A:A,A113,'III K'!B:B)</f>
        <v>0</v>
      </c>
      <c r="H113" s="40">
        <f>SUMIF('III K'!A:A,A113,'III K'!C:C)</f>
        <v>0</v>
      </c>
      <c r="I113" s="40">
        <f>SUMIF('IV K'!A:A,A113,'IV K'!B:B)</f>
        <v>0</v>
      </c>
      <c r="J113" s="40">
        <f>SUMIF('IV K'!A:A,A113,'IV K'!C:C)</f>
        <v>0</v>
      </c>
      <c r="K113" s="40">
        <f>SUMIF('2021 BEZ CLP'!A:A,A113,'2021 BEZ CLP'!B:B)</f>
        <v>15419.5</v>
      </c>
      <c r="L113" s="40">
        <f>SUMIF('2021 BEZ CLP'!A:A,A113,'2021 BEZ CLP'!C:C)</f>
        <v>3662.9038</v>
      </c>
    </row>
    <row r="114" spans="1:12">
      <c r="A114" s="44" t="s">
        <v>550</v>
      </c>
      <c r="B114" s="44" t="s">
        <v>422</v>
      </c>
      <c r="C114" s="3">
        <f>SUMIF('I K'!A:A,A114,'I K'!B:B)</f>
        <v>0</v>
      </c>
      <c r="D114" s="3">
        <f>SUMIF('I K'!A:A,A114,'I K'!C:C)</f>
        <v>0</v>
      </c>
      <c r="E114" s="3">
        <f>SUMIF('II K'!A:A,A114,'II K'!B:B)</f>
        <v>880</v>
      </c>
      <c r="F114" s="40">
        <f>SUMIF('II K'!A:A,A114,'II K'!C:C)</f>
        <v>359.19</v>
      </c>
      <c r="G114" s="40">
        <f>SUMIF('III K'!A:A,A114,'III K'!B:B)</f>
        <v>0</v>
      </c>
      <c r="H114" s="40">
        <f>SUMIF('III K'!A:A,A114,'III K'!C:C)</f>
        <v>0</v>
      </c>
      <c r="I114" s="40">
        <f>SUMIF('IV K'!A:A,A114,'IV K'!B:B)</f>
        <v>0</v>
      </c>
      <c r="J114" s="40">
        <f>SUMIF('IV K'!A:A,A114,'IV K'!C:C)</f>
        <v>0</v>
      </c>
      <c r="K114" s="40">
        <f>SUMIF('2021 BEZ CLP'!A:A,A114,'2021 BEZ CLP'!B:B)</f>
        <v>880</v>
      </c>
      <c r="L114" s="40">
        <f>SUMIF('2021 BEZ CLP'!A:A,A114,'2021 BEZ CLP'!C:C)</f>
        <v>359.19</v>
      </c>
    </row>
    <row r="115" spans="1:12">
      <c r="A115" s="44" t="s">
        <v>162</v>
      </c>
      <c r="B115" s="44" t="s">
        <v>422</v>
      </c>
      <c r="C115" s="3">
        <f>SUMIF('I K'!A:A,A115,'I K'!B:B)</f>
        <v>0</v>
      </c>
      <c r="D115" s="3">
        <f>SUMIF('I K'!A:A,A115,'I K'!C:C)</f>
        <v>0</v>
      </c>
      <c r="E115" s="3">
        <f>SUMIF('II K'!A:A,A115,'II K'!B:B)</f>
        <v>0</v>
      </c>
      <c r="F115" s="40">
        <f>SUMIF('II K'!A:A,A115,'II K'!C:C)</f>
        <v>0</v>
      </c>
      <c r="G115" s="40">
        <f>SUMIF('III K'!A:A,A115,'III K'!B:B)</f>
        <v>0</v>
      </c>
      <c r="H115" s="40">
        <f>SUMIF('III K'!A:A,A115,'III K'!C:C)</f>
        <v>0</v>
      </c>
      <c r="I115" s="40">
        <f>SUMIF('IV K'!A:A,A115,'IV K'!B:B)</f>
        <v>2940</v>
      </c>
      <c r="J115" s="40">
        <f>SUMIF('IV K'!A:A,A115,'IV K'!C:C)</f>
        <v>2241.9</v>
      </c>
      <c r="K115" s="40">
        <f>SUMIF('2021 BEZ CLP'!A:A,A115,'2021 BEZ CLP'!B:B)</f>
        <v>2940</v>
      </c>
      <c r="L115" s="40">
        <f>SUMIF('2021 BEZ CLP'!A:A,A115,'2021 BEZ CLP'!C:C)</f>
        <v>2241.9</v>
      </c>
    </row>
    <row r="116" spans="1:12">
      <c r="A116" s="44" t="s">
        <v>60</v>
      </c>
      <c r="B116" s="44" t="s">
        <v>422</v>
      </c>
      <c r="C116" s="3">
        <f>SUMIF('I K'!A:A,A116,'I K'!B:B)</f>
        <v>684.11</v>
      </c>
      <c r="D116" s="3">
        <f>SUMIF('I K'!A:A,A116,'I K'!C:C)</f>
        <v>332.66149999999999</v>
      </c>
      <c r="E116" s="3">
        <f>SUMIF('II K'!A:A,A116,'II K'!B:B)</f>
        <v>485.52</v>
      </c>
      <c r="F116" s="40">
        <f>SUMIF('II K'!A:A,A116,'II K'!C:C)</f>
        <v>248.55</v>
      </c>
      <c r="G116" s="40">
        <f>SUMIF('III K'!A:A,A116,'III K'!B:B)</f>
        <v>0</v>
      </c>
      <c r="H116" s="40">
        <f>SUMIF('III K'!A:A,A116,'III K'!C:C)</f>
        <v>0</v>
      </c>
      <c r="I116" s="40">
        <f>SUMIF('IV K'!A:A,A116,'IV K'!B:B)</f>
        <v>0</v>
      </c>
      <c r="J116" s="40">
        <f>SUMIF('IV K'!A:A,A116,'IV K'!C:C)</f>
        <v>0</v>
      </c>
      <c r="K116" s="40">
        <f>SUMIF('2021 BEZ CLP'!A:A,A116,'2021 BEZ CLP'!B:B)</f>
        <v>1169.6300000000001</v>
      </c>
      <c r="L116" s="40">
        <f>SUMIF('2021 BEZ CLP'!A:A,A116,'2021 BEZ CLP'!C:C)</f>
        <v>581.2115</v>
      </c>
    </row>
    <row r="117" spans="1:12">
      <c r="A117" s="44" t="s">
        <v>333</v>
      </c>
      <c r="B117" s="44" t="s">
        <v>426</v>
      </c>
      <c r="C117" s="3">
        <f>SUMIF('I K'!A:A,A117,'I K'!B:B)</f>
        <v>0</v>
      </c>
      <c r="D117" s="3">
        <f>SUMIF('I K'!A:A,A117,'I K'!C:C)</f>
        <v>0</v>
      </c>
      <c r="E117" s="3">
        <f>SUMIF('II K'!A:A,A117,'II K'!B:B)</f>
        <v>0</v>
      </c>
      <c r="F117" s="40">
        <f>SUMIF('II K'!A:A,A117,'II K'!C:C)</f>
        <v>0</v>
      </c>
      <c r="G117" s="40">
        <f>SUMIF('III K'!A:A,A117,'III K'!B:B)</f>
        <v>0</v>
      </c>
      <c r="H117" s="40">
        <f>SUMIF('III K'!A:A,A117,'III K'!C:C)</f>
        <v>0</v>
      </c>
      <c r="I117" s="40">
        <f>SUMIF('IV K'!A:A,A117,'IV K'!B:B)</f>
        <v>0</v>
      </c>
      <c r="J117" s="40">
        <f>SUMIF('IV K'!A:A,A117,'IV K'!C:C)</f>
        <v>0</v>
      </c>
      <c r="K117" s="40">
        <f>SUMIF('2021 BEZ CLP'!A:A,A117,'2021 BEZ CLP'!B:B)</f>
        <v>0</v>
      </c>
      <c r="L117" s="40">
        <f>SUMIF('2021 BEZ CLP'!A:A,A117,'2021 BEZ CLP'!C:C)</f>
        <v>0</v>
      </c>
    </row>
    <row r="118" spans="1:12">
      <c r="A118" s="44" t="s">
        <v>340</v>
      </c>
      <c r="B118" s="44" t="s">
        <v>427</v>
      </c>
      <c r="C118" s="3">
        <f>SUMIF('I K'!A:A,A118,'I K'!B:B)</f>
        <v>7888.08</v>
      </c>
      <c r="D118" s="3">
        <f>SUMIF('I K'!A:A,A118,'I K'!C:C)</f>
        <v>3946.6967</v>
      </c>
      <c r="E118" s="3">
        <f>SUMIF('II K'!A:A,A118,'II K'!B:B)</f>
        <v>6821.56</v>
      </c>
      <c r="F118" s="40">
        <f>SUMIF('II K'!A:A,A118,'II K'!C:C)</f>
        <v>3044.9762000000001</v>
      </c>
      <c r="G118" s="40">
        <f>SUMIF('III K'!A:A,A118,'III K'!B:B)</f>
        <v>14897.96</v>
      </c>
      <c r="H118" s="40">
        <f>SUMIF('III K'!A:A,A118,'III K'!C:C)</f>
        <v>7837.6376</v>
      </c>
      <c r="I118" s="40">
        <f>SUMIF('IV K'!A:A,A118,'IV K'!B:B)</f>
        <v>10772.69</v>
      </c>
      <c r="J118" s="40">
        <f>SUMIF('IV K'!A:A,A118,'IV K'!C:C)</f>
        <v>4901.2533999999996</v>
      </c>
      <c r="K118" s="40">
        <f>SUMIF('2021 BEZ CLP'!A:A,A118,'2021 BEZ CLP'!B:B)</f>
        <v>40380.29</v>
      </c>
      <c r="L118" s="40">
        <f>SUMIF('2021 BEZ CLP'!A:A,A118,'2021 BEZ CLP'!C:C)</f>
        <v>19730.563900000001</v>
      </c>
    </row>
    <row r="119" spans="1:12">
      <c r="A119" s="44" t="s">
        <v>214</v>
      </c>
      <c r="B119" s="44" t="s">
        <v>422</v>
      </c>
      <c r="C119" s="3">
        <f>SUMIF('I K'!A:A,A119,'I K'!B:B)</f>
        <v>0</v>
      </c>
      <c r="D119" s="3">
        <f>SUMIF('I K'!A:A,A119,'I K'!C:C)</f>
        <v>0</v>
      </c>
      <c r="E119" s="3">
        <f>SUMIF('II K'!A:A,A119,'II K'!B:B)</f>
        <v>780</v>
      </c>
      <c r="F119" s="40">
        <f>SUMIF('II K'!A:A,A119,'II K'!C:C)</f>
        <v>416.4</v>
      </c>
      <c r="G119" s="40">
        <f>SUMIF('III K'!A:A,A119,'III K'!B:B)</f>
        <v>0</v>
      </c>
      <c r="H119" s="40">
        <f>SUMIF('III K'!A:A,A119,'III K'!C:C)</f>
        <v>0</v>
      </c>
      <c r="I119" s="40">
        <f>SUMIF('IV K'!A:A,A119,'IV K'!B:B)</f>
        <v>1040</v>
      </c>
      <c r="J119" s="40">
        <f>SUMIF('IV K'!A:A,A119,'IV K'!C:C)</f>
        <v>558</v>
      </c>
      <c r="K119" s="40">
        <f>SUMIF('2021 BEZ CLP'!A:A,A119,'2021 BEZ CLP'!B:B)</f>
        <v>1820</v>
      </c>
      <c r="L119" s="40">
        <f>SUMIF('2021 BEZ CLP'!A:A,A119,'2021 BEZ CLP'!C:C)</f>
        <v>974.4</v>
      </c>
    </row>
    <row r="120" spans="1:12">
      <c r="A120" s="44" t="s">
        <v>110</v>
      </c>
      <c r="B120" s="44" t="s">
        <v>422</v>
      </c>
      <c r="C120" s="3">
        <f>SUMIF('I K'!A:A,A120,'I K'!B:B)</f>
        <v>186</v>
      </c>
      <c r="D120" s="3">
        <f>SUMIF('I K'!A:A,A120,'I K'!C:C)</f>
        <v>124.56</v>
      </c>
      <c r="E120" s="3">
        <f>SUMIF('II K'!A:A,A120,'II K'!B:B)</f>
        <v>0</v>
      </c>
      <c r="F120" s="40">
        <f>SUMIF('II K'!A:A,A120,'II K'!C:C)</f>
        <v>0</v>
      </c>
      <c r="G120" s="40">
        <f>SUMIF('III K'!A:A,A120,'III K'!B:B)</f>
        <v>0</v>
      </c>
      <c r="H120" s="40">
        <f>SUMIF('III K'!A:A,A120,'III K'!C:C)</f>
        <v>0</v>
      </c>
      <c r="I120" s="40">
        <f>SUMIF('IV K'!A:A,A120,'IV K'!B:B)</f>
        <v>0</v>
      </c>
      <c r="J120" s="40">
        <f>SUMIF('IV K'!A:A,A120,'IV K'!C:C)</f>
        <v>0</v>
      </c>
      <c r="K120" s="40">
        <f>SUMIF('2021 BEZ CLP'!A:A,A120,'2021 BEZ CLP'!B:B)</f>
        <v>186</v>
      </c>
      <c r="L120" s="40">
        <f>SUMIF('2021 BEZ CLP'!A:A,A120,'2021 BEZ CLP'!C:C)</f>
        <v>124.56</v>
      </c>
    </row>
    <row r="121" spans="1:12">
      <c r="A121" s="44" t="s">
        <v>354</v>
      </c>
      <c r="B121" s="44" t="s">
        <v>426</v>
      </c>
      <c r="C121" s="3">
        <f>SUMIF('I K'!A:A,A121,'I K'!B:B)</f>
        <v>9459.89</v>
      </c>
      <c r="D121" s="3">
        <f>SUMIF('I K'!A:A,A121,'I K'!C:C)</f>
        <v>2571.34</v>
      </c>
      <c r="E121" s="3">
        <f>SUMIF('II K'!A:A,A121,'II K'!B:B)</f>
        <v>18500.689999999999</v>
      </c>
      <c r="F121" s="40">
        <f>SUMIF('II K'!A:A,A121,'II K'!C:C)</f>
        <v>5160.34</v>
      </c>
      <c r="G121" s="40">
        <f>SUMIF('III K'!A:A,A121,'III K'!B:B)</f>
        <v>12865.92</v>
      </c>
      <c r="H121" s="40">
        <f>SUMIF('III K'!A:A,A121,'III K'!C:C)</f>
        <v>4009.64</v>
      </c>
      <c r="I121" s="40">
        <f>SUMIF('IV K'!A:A,A121,'IV K'!B:B)</f>
        <v>10085.200000000001</v>
      </c>
      <c r="J121" s="40">
        <f>SUMIF('IV K'!A:A,A121,'IV K'!C:C)</f>
        <v>2968.7</v>
      </c>
      <c r="K121" s="40">
        <f>SUMIF('2021 BEZ CLP'!A:A,A121,'2021 BEZ CLP'!B:B)</f>
        <v>50911.7</v>
      </c>
      <c r="L121" s="40">
        <f>SUMIF('2021 BEZ CLP'!A:A,A121,'2021 BEZ CLP'!C:C)</f>
        <v>14710.02</v>
      </c>
    </row>
    <row r="122" spans="1:12">
      <c r="A122" s="44" t="s">
        <v>223</v>
      </c>
      <c r="B122" s="44" t="s">
        <v>423</v>
      </c>
      <c r="C122" s="3">
        <f>SUMIF('I K'!A:A,A122,'I K'!B:B)</f>
        <v>0</v>
      </c>
      <c r="D122" s="3">
        <f>SUMIF('I K'!A:A,A122,'I K'!C:C)</f>
        <v>0</v>
      </c>
      <c r="E122" s="3">
        <f>SUMIF('II K'!A:A,A122,'II K'!B:B)</f>
        <v>0</v>
      </c>
      <c r="F122" s="40">
        <f>SUMIF('II K'!A:A,A122,'II K'!C:C)</f>
        <v>0</v>
      </c>
      <c r="G122" s="40">
        <f>SUMIF('III K'!A:A,A122,'III K'!B:B)</f>
        <v>803.2</v>
      </c>
      <c r="H122" s="40">
        <f>SUMIF('III K'!A:A,A122,'III K'!C:C)</f>
        <v>163.06</v>
      </c>
      <c r="I122" s="40">
        <f>SUMIF('IV K'!A:A,A122,'IV K'!B:B)</f>
        <v>1314.9</v>
      </c>
      <c r="J122" s="40">
        <f>SUMIF('IV K'!A:A,A122,'IV K'!C:C)</f>
        <v>329.7</v>
      </c>
      <c r="K122" s="40">
        <f>SUMIF('2021 BEZ CLP'!A:A,A122,'2021 BEZ CLP'!B:B)</f>
        <v>2118.1</v>
      </c>
      <c r="L122" s="40">
        <f>SUMIF('2021 BEZ CLP'!A:A,A122,'2021 BEZ CLP'!C:C)</f>
        <v>492.76</v>
      </c>
    </row>
    <row r="123" spans="1:12">
      <c r="A123" s="44" t="s">
        <v>291</v>
      </c>
      <c r="B123" s="44" t="s">
        <v>426</v>
      </c>
      <c r="C123" s="3">
        <f>SUMIF('I K'!A:A,A123,'I K'!B:B)</f>
        <v>473.01</v>
      </c>
      <c r="D123" s="3">
        <f>SUMIF('I K'!A:A,A123,'I K'!C:C)</f>
        <v>258.43</v>
      </c>
      <c r="E123" s="3">
        <f>SUMIF('II K'!A:A,A123,'II K'!B:B)</f>
        <v>0</v>
      </c>
      <c r="F123" s="40">
        <f>SUMIF('II K'!A:A,A123,'II K'!C:C)</f>
        <v>0</v>
      </c>
      <c r="G123" s="40">
        <f>SUMIF('III K'!A:A,A123,'III K'!B:B)</f>
        <v>2305.08</v>
      </c>
      <c r="H123" s="40">
        <f>SUMIF('III K'!A:A,A123,'III K'!C:C)</f>
        <v>1224.1579999999999</v>
      </c>
      <c r="I123" s="40">
        <f>SUMIF('IV K'!A:A,A123,'IV K'!B:B)</f>
        <v>787.44</v>
      </c>
      <c r="J123" s="40">
        <f>SUMIF('IV K'!A:A,A123,'IV K'!C:C)</f>
        <v>392.45</v>
      </c>
      <c r="K123" s="40">
        <f>SUMIF('2021 BEZ CLP'!A:A,A123,'2021 BEZ CLP'!B:B)</f>
        <v>3565.53</v>
      </c>
      <c r="L123" s="40">
        <f>SUMIF('2021 BEZ CLP'!A:A,A123,'2021 BEZ CLP'!C:C)</f>
        <v>1875.038</v>
      </c>
    </row>
    <row r="124" spans="1:12">
      <c r="A124" s="44" t="s">
        <v>207</v>
      </c>
      <c r="B124" s="44" t="s">
        <v>422</v>
      </c>
      <c r="C124" s="3">
        <f>SUMIF('I K'!A:A,A124,'I K'!B:B)</f>
        <v>0</v>
      </c>
      <c r="D124" s="3">
        <f>SUMIF('I K'!A:A,A124,'I K'!C:C)</f>
        <v>0</v>
      </c>
      <c r="E124" s="3">
        <f>SUMIF('II K'!A:A,A124,'II K'!B:B)</f>
        <v>0</v>
      </c>
      <c r="F124" s="40">
        <f>SUMIF('II K'!A:A,A124,'II K'!C:C)</f>
        <v>0</v>
      </c>
      <c r="G124" s="40">
        <f>SUMIF('III K'!A:A,A124,'III K'!B:B)</f>
        <v>972.39</v>
      </c>
      <c r="H124" s="40">
        <f>SUMIF('III K'!A:A,A124,'III K'!C:C)</f>
        <v>539.46600000000001</v>
      </c>
      <c r="I124" s="40">
        <f>SUMIF('IV K'!A:A,A124,'IV K'!B:B)</f>
        <v>0</v>
      </c>
      <c r="J124" s="40">
        <f>SUMIF('IV K'!A:A,A124,'IV K'!C:C)</f>
        <v>0</v>
      </c>
      <c r="K124" s="40">
        <f>SUMIF('2021 BEZ CLP'!A:A,A124,'2021 BEZ CLP'!B:B)</f>
        <v>972.39</v>
      </c>
      <c r="L124" s="40">
        <f>SUMIF('2021 BEZ CLP'!A:A,A124,'2021 BEZ CLP'!C:C)</f>
        <v>539.46600000000001</v>
      </c>
    </row>
    <row r="125" spans="1:12">
      <c r="A125" s="44" t="s">
        <v>49</v>
      </c>
      <c r="B125" s="44" t="s">
        <v>422</v>
      </c>
      <c r="C125" s="3">
        <f>SUMIF('I K'!A:A,A125,'I K'!B:B)</f>
        <v>0</v>
      </c>
      <c r="D125" s="3">
        <f>SUMIF('I K'!A:A,A125,'I K'!C:C)</f>
        <v>0</v>
      </c>
      <c r="E125" s="3">
        <f>SUMIF('II K'!A:A,A125,'II K'!B:B)</f>
        <v>0</v>
      </c>
      <c r="F125" s="40">
        <f>SUMIF('II K'!A:A,A125,'II K'!C:C)</f>
        <v>0</v>
      </c>
      <c r="G125" s="40">
        <f>SUMIF('III K'!A:A,A125,'III K'!B:B)</f>
        <v>0</v>
      </c>
      <c r="H125" s="40">
        <f>SUMIF('III K'!A:A,A125,'III K'!C:C)</f>
        <v>0</v>
      </c>
      <c r="I125" s="40">
        <f>SUMIF('IV K'!A:A,A125,'IV K'!B:B)</f>
        <v>0</v>
      </c>
      <c r="J125" s="40">
        <f>SUMIF('IV K'!A:A,A125,'IV K'!C:C)</f>
        <v>0</v>
      </c>
      <c r="K125" s="40">
        <f>SUMIF('2021 BEZ CLP'!A:A,A125,'2021 BEZ CLP'!B:B)</f>
        <v>0</v>
      </c>
      <c r="L125" s="40">
        <f>SUMIF('2021 BEZ CLP'!A:A,A125,'2021 BEZ CLP'!C:C)</f>
        <v>0</v>
      </c>
    </row>
    <row r="126" spans="1:12">
      <c r="A126" s="44" t="s">
        <v>146</v>
      </c>
      <c r="B126" s="44" t="s">
        <v>422</v>
      </c>
      <c r="C126" s="3">
        <f>SUMIF('I K'!A:A,A126,'I K'!B:B)</f>
        <v>0</v>
      </c>
      <c r="D126" s="3">
        <f>SUMIF('I K'!A:A,A126,'I K'!C:C)</f>
        <v>0</v>
      </c>
      <c r="E126" s="3">
        <f>SUMIF('II K'!A:A,A126,'II K'!B:B)</f>
        <v>0</v>
      </c>
      <c r="F126" s="40">
        <f>SUMIF('II K'!A:A,A126,'II K'!C:C)</f>
        <v>0</v>
      </c>
      <c r="G126" s="40">
        <f>SUMIF('III K'!A:A,A126,'III K'!B:B)</f>
        <v>416</v>
      </c>
      <c r="H126" s="40">
        <f>SUMIF('III K'!A:A,A126,'III K'!C:C)</f>
        <v>259.68</v>
      </c>
      <c r="I126" s="40">
        <f>SUMIF('IV K'!A:A,A126,'IV K'!B:B)</f>
        <v>0</v>
      </c>
      <c r="J126" s="40">
        <f>SUMIF('IV K'!A:A,A126,'IV K'!C:C)</f>
        <v>0</v>
      </c>
      <c r="K126" s="40">
        <f>SUMIF('2021 BEZ CLP'!A:A,A126,'2021 BEZ CLP'!B:B)</f>
        <v>416</v>
      </c>
      <c r="L126" s="40">
        <f>SUMIF('2021 BEZ CLP'!A:A,A126,'2021 BEZ CLP'!C:C)</f>
        <v>259.68</v>
      </c>
    </row>
    <row r="127" spans="1:12">
      <c r="A127" s="44" t="s">
        <v>30</v>
      </c>
      <c r="B127" s="44" t="s">
        <v>422</v>
      </c>
      <c r="C127" s="3">
        <f>SUMIF('I K'!A:A,A127,'I K'!B:B)</f>
        <v>194</v>
      </c>
      <c r="D127" s="3">
        <f>SUMIF('I K'!A:A,A127,'I K'!C:C)</f>
        <v>109.44</v>
      </c>
      <c r="E127" s="3">
        <f>SUMIF('II K'!A:A,A127,'II K'!B:B)</f>
        <v>189.48</v>
      </c>
      <c r="F127" s="40">
        <f>SUMIF('II K'!A:A,A127,'II K'!C:C)</f>
        <v>110.91</v>
      </c>
      <c r="G127" s="40">
        <f>SUMIF('III K'!A:A,A127,'III K'!B:B)</f>
        <v>0</v>
      </c>
      <c r="H127" s="40">
        <f>SUMIF('III K'!A:A,A127,'III K'!C:C)</f>
        <v>0</v>
      </c>
      <c r="I127" s="40">
        <f>SUMIF('IV K'!A:A,A127,'IV K'!B:B)</f>
        <v>0</v>
      </c>
      <c r="J127" s="40">
        <f>SUMIF('IV K'!A:A,A127,'IV K'!C:C)</f>
        <v>0</v>
      </c>
      <c r="K127" s="40">
        <f>SUMIF('2021 BEZ CLP'!A:A,A127,'2021 BEZ CLP'!B:B)</f>
        <v>383.48</v>
      </c>
      <c r="L127" s="40">
        <f>SUMIF('2021 BEZ CLP'!A:A,A127,'2021 BEZ CLP'!C:C)</f>
        <v>220.35</v>
      </c>
    </row>
    <row r="128" spans="1:12">
      <c r="A128" s="44" t="s">
        <v>101</v>
      </c>
      <c r="B128" s="44" t="s">
        <v>422</v>
      </c>
      <c r="C128" s="3">
        <f>SUMIF('I K'!A:A,A128,'I K'!B:B)</f>
        <v>1225</v>
      </c>
      <c r="D128" s="3">
        <f>SUMIF('I K'!A:A,A128,'I K'!C:C)</f>
        <v>598.35</v>
      </c>
      <c r="E128" s="3">
        <f>SUMIF('II K'!A:A,A128,'II K'!B:B)</f>
        <v>0</v>
      </c>
      <c r="F128" s="40">
        <f>SUMIF('II K'!A:A,A128,'II K'!C:C)</f>
        <v>0</v>
      </c>
      <c r="G128" s="40">
        <f>SUMIF('III K'!A:A,A128,'III K'!B:B)</f>
        <v>0</v>
      </c>
      <c r="H128" s="40">
        <f>SUMIF('III K'!A:A,A128,'III K'!C:C)</f>
        <v>0</v>
      </c>
      <c r="I128" s="40">
        <f>SUMIF('IV K'!A:A,A128,'IV K'!B:B)</f>
        <v>0</v>
      </c>
      <c r="J128" s="40">
        <f>SUMIF('IV K'!A:A,A128,'IV K'!C:C)</f>
        <v>0</v>
      </c>
      <c r="K128" s="40">
        <f>SUMIF('2021 BEZ CLP'!A:A,A128,'2021 BEZ CLP'!B:B)</f>
        <v>1225</v>
      </c>
      <c r="L128" s="40">
        <f>SUMIF('2021 BEZ CLP'!A:A,A128,'2021 BEZ CLP'!C:C)</f>
        <v>598.35</v>
      </c>
    </row>
    <row r="129" spans="1:12">
      <c r="A129" s="44" t="s">
        <v>274</v>
      </c>
      <c r="B129" s="44" t="s">
        <v>426</v>
      </c>
      <c r="C129" s="3">
        <f>SUMIF('I K'!A:A,A129,'I K'!B:B)</f>
        <v>2583.7399999999998</v>
      </c>
      <c r="D129" s="3">
        <f>SUMIF('I K'!A:A,A129,'I K'!C:C)</f>
        <v>1060.7725</v>
      </c>
      <c r="E129" s="3">
        <f>SUMIF('II K'!A:A,A129,'II K'!B:B)</f>
        <v>627.32000000000005</v>
      </c>
      <c r="F129" s="40">
        <f>SUMIF('II K'!A:A,A129,'II K'!C:C)</f>
        <v>240.66</v>
      </c>
      <c r="G129" s="40">
        <f>SUMIF('III K'!A:A,A129,'III K'!B:B)</f>
        <v>1848.08</v>
      </c>
      <c r="H129" s="40">
        <f>SUMIF('III K'!A:A,A129,'III K'!C:C)</f>
        <v>695.18499999999995</v>
      </c>
      <c r="I129" s="40">
        <f>SUMIF('IV K'!A:A,A129,'IV K'!B:B)</f>
        <v>0</v>
      </c>
      <c r="J129" s="40">
        <f>SUMIF('IV K'!A:A,A129,'IV K'!C:C)</f>
        <v>0</v>
      </c>
      <c r="K129" s="40">
        <f>SUMIF('2021 BEZ CLP'!A:A,A129,'2021 BEZ CLP'!B:B)</f>
        <v>5059.1400000000003</v>
      </c>
      <c r="L129" s="40">
        <f>SUMIF('2021 BEZ CLP'!A:A,A129,'2021 BEZ CLP'!C:C)</f>
        <v>1996.6175000000001</v>
      </c>
    </row>
    <row r="130" spans="1:12">
      <c r="A130" s="44" t="s">
        <v>8</v>
      </c>
      <c r="B130" s="44" t="s">
        <v>422</v>
      </c>
      <c r="C130" s="3">
        <f>SUMIF('I K'!A:A,A130,'I K'!B:B)</f>
        <v>411.84</v>
      </c>
      <c r="D130" s="3">
        <f>SUMIF('I K'!A:A,A130,'I K'!C:C)</f>
        <v>146.52000000000001</v>
      </c>
      <c r="E130" s="3">
        <f>SUMIF('II K'!A:A,A130,'II K'!B:B)</f>
        <v>119.7</v>
      </c>
      <c r="F130" s="40">
        <f>SUMIF('II K'!A:A,A130,'II K'!C:C)</f>
        <v>31.78</v>
      </c>
      <c r="G130" s="40">
        <f>SUMIF('III K'!A:A,A130,'III K'!B:B)</f>
        <v>40.799999999999997</v>
      </c>
      <c r="H130" s="40">
        <f>SUMIF('III K'!A:A,A130,'III K'!C:C)</f>
        <v>15.323499999999999</v>
      </c>
      <c r="I130" s="40">
        <f>SUMIF('IV K'!A:A,A130,'IV K'!B:B)</f>
        <v>121.26</v>
      </c>
      <c r="J130" s="40">
        <f>SUMIF('IV K'!A:A,A130,'IV K'!C:C)</f>
        <v>36.96</v>
      </c>
      <c r="K130" s="40">
        <f>SUMIF('2021 BEZ CLP'!A:A,A130,'2021 BEZ CLP'!B:B)</f>
        <v>693.6</v>
      </c>
      <c r="L130" s="40">
        <f>SUMIF('2021 BEZ CLP'!A:A,A130,'2021 BEZ CLP'!C:C)</f>
        <v>230.58349999999999</v>
      </c>
    </row>
    <row r="131" spans="1:12">
      <c r="A131" s="44" t="s">
        <v>300</v>
      </c>
      <c r="B131" s="44" t="s">
        <v>423</v>
      </c>
      <c r="C131" s="3">
        <f>SUMIF('I K'!A:A,A131,'I K'!B:B)</f>
        <v>3933.15</v>
      </c>
      <c r="D131" s="3">
        <f>SUMIF('I K'!A:A,A131,'I K'!C:C)</f>
        <v>1576.95</v>
      </c>
      <c r="E131" s="3">
        <f>SUMIF('II K'!A:A,A131,'II K'!B:B)</f>
        <v>4406.3</v>
      </c>
      <c r="F131" s="40">
        <f>SUMIF('II K'!A:A,A131,'II K'!C:C)</f>
        <v>1978.17</v>
      </c>
      <c r="G131" s="40">
        <f>SUMIF('III K'!A:A,A131,'III K'!B:B)</f>
        <v>3024.64</v>
      </c>
      <c r="H131" s="40">
        <f>SUMIF('III K'!A:A,A131,'III K'!C:C)</f>
        <v>1224.72</v>
      </c>
      <c r="I131" s="40">
        <f>SUMIF('IV K'!A:A,A131,'IV K'!B:B)</f>
        <v>2631.8</v>
      </c>
      <c r="J131" s="40">
        <f>SUMIF('IV K'!A:A,A131,'IV K'!C:C)</f>
        <v>1015.9</v>
      </c>
      <c r="K131" s="40">
        <f>SUMIF('2021 BEZ CLP'!A:A,A131,'2021 BEZ CLP'!B:B)</f>
        <v>13995.89</v>
      </c>
      <c r="L131" s="40">
        <f>SUMIF('2021 BEZ CLP'!A:A,A131,'2021 BEZ CLP'!C:C)</f>
        <v>5795.74</v>
      </c>
    </row>
    <row r="132" spans="1:12">
      <c r="A132" s="44" t="s">
        <v>406</v>
      </c>
      <c r="B132" s="44" t="s">
        <v>426</v>
      </c>
      <c r="C132" s="3">
        <f>SUMIF('I K'!A:A,A132,'I K'!B:B)</f>
        <v>0</v>
      </c>
      <c r="D132" s="3">
        <f>SUMIF('I K'!A:A,A132,'I K'!C:C)</f>
        <v>0</v>
      </c>
      <c r="E132" s="3">
        <f>SUMIF('II K'!A:A,A132,'II K'!B:B)</f>
        <v>0</v>
      </c>
      <c r="F132" s="40">
        <f>SUMIF('II K'!A:A,A132,'II K'!C:C)</f>
        <v>0</v>
      </c>
      <c r="G132" s="40">
        <f>SUMIF('III K'!A:A,A132,'III K'!B:B)</f>
        <v>0</v>
      </c>
      <c r="H132" s="40">
        <f>SUMIF('III K'!A:A,A132,'III K'!C:C)</f>
        <v>0</v>
      </c>
      <c r="I132" s="40">
        <f>SUMIF('IV K'!A:A,A132,'IV K'!B:B)</f>
        <v>0</v>
      </c>
      <c r="J132" s="40">
        <f>SUMIF('IV K'!A:A,A132,'IV K'!C:C)</f>
        <v>0</v>
      </c>
      <c r="K132" s="40">
        <f>SUMIF('2021 BEZ CLP'!A:A,A132,'2021 BEZ CLP'!B:B)</f>
        <v>0</v>
      </c>
      <c r="L132" s="40">
        <f>SUMIF('2021 BEZ CLP'!A:A,A132,'2021 BEZ CLP'!C:C)</f>
        <v>0</v>
      </c>
    </row>
    <row r="133" spans="1:12">
      <c r="A133" s="44" t="s">
        <v>559</v>
      </c>
      <c r="B133" s="44" t="s">
        <v>422</v>
      </c>
      <c r="C133" s="3">
        <f>SUMIF('I K'!A:A,A133,'I K'!B:B)</f>
        <v>0</v>
      </c>
      <c r="D133" s="3">
        <f>SUMIF('I K'!A:A,A133,'I K'!C:C)</f>
        <v>0</v>
      </c>
      <c r="E133" s="3">
        <f>SUMIF('II K'!A:A,A133,'II K'!B:B)</f>
        <v>0</v>
      </c>
      <c r="F133" s="40">
        <f>SUMIF('II K'!A:A,A133,'II K'!C:C)</f>
        <v>0</v>
      </c>
      <c r="G133" s="40">
        <f>SUMIF('III K'!A:A,A133,'III K'!B:B)</f>
        <v>185.5</v>
      </c>
      <c r="H133" s="40">
        <f>SUMIF('III K'!A:A,A133,'III K'!C:C)</f>
        <v>111.65</v>
      </c>
      <c r="I133" s="40">
        <f>SUMIF('IV K'!A:A,A133,'IV K'!B:B)</f>
        <v>0</v>
      </c>
      <c r="J133" s="40">
        <f>SUMIF('IV K'!A:A,A133,'IV K'!C:C)</f>
        <v>0</v>
      </c>
      <c r="K133" s="40">
        <f>SUMIF('2021 BEZ CLP'!A:A,A133,'2021 BEZ CLP'!B:B)</f>
        <v>185.5</v>
      </c>
      <c r="L133" s="40">
        <f>SUMIF('2021 BEZ CLP'!A:A,A133,'2021 BEZ CLP'!C:C)</f>
        <v>111.65</v>
      </c>
    </row>
    <row r="134" spans="1:12">
      <c r="A134" s="44" t="s">
        <v>415</v>
      </c>
      <c r="B134" s="44" t="s">
        <v>423</v>
      </c>
      <c r="C134" s="3">
        <f>SUMIF('I K'!A:A,A134,'I K'!B:B)</f>
        <v>0</v>
      </c>
      <c r="D134" s="3">
        <f>SUMIF('I K'!A:A,A134,'I K'!C:C)</f>
        <v>0</v>
      </c>
      <c r="E134" s="3">
        <f>SUMIF('II K'!A:A,A134,'II K'!B:B)</f>
        <v>3772.98</v>
      </c>
      <c r="F134" s="40">
        <f>SUMIF('II K'!A:A,A134,'II K'!C:C)</f>
        <v>2404.6999999999998</v>
      </c>
      <c r="G134" s="40">
        <f>SUMIF('III K'!A:A,A134,'III K'!B:B)</f>
        <v>2398.67</v>
      </c>
      <c r="H134" s="40">
        <f>SUMIF('III K'!A:A,A134,'III K'!C:C)</f>
        <v>1600.115</v>
      </c>
      <c r="I134" s="40">
        <f>SUMIF('IV K'!A:A,A134,'IV K'!B:B)</f>
        <v>0</v>
      </c>
      <c r="J134" s="40">
        <f>SUMIF('IV K'!A:A,A134,'IV K'!C:C)</f>
        <v>0</v>
      </c>
      <c r="K134" s="40">
        <f>SUMIF('2021 BEZ CLP'!A:A,A134,'2021 BEZ CLP'!B:B)</f>
        <v>6171.65</v>
      </c>
      <c r="L134" s="40">
        <f>SUMIF('2021 BEZ CLP'!A:A,A134,'2021 BEZ CLP'!C:C)</f>
        <v>4004.8150000000001</v>
      </c>
    </row>
    <row r="135" spans="1:12">
      <c r="A135" s="44" t="s">
        <v>195</v>
      </c>
      <c r="B135" s="44" t="s">
        <v>422</v>
      </c>
      <c r="C135" s="3">
        <f>SUMIF('I K'!A:A,A135,'I K'!B:B)</f>
        <v>0</v>
      </c>
      <c r="D135" s="3">
        <f>SUMIF('I K'!A:A,A135,'I K'!C:C)</f>
        <v>0</v>
      </c>
      <c r="E135" s="3">
        <f>SUMIF('II K'!A:A,A135,'II K'!B:B)</f>
        <v>150</v>
      </c>
      <c r="F135" s="40">
        <f>SUMIF('II K'!A:A,A135,'II K'!C:C)</f>
        <v>150</v>
      </c>
      <c r="G135" s="40">
        <f>SUMIF('III K'!A:A,A135,'III K'!B:B)</f>
        <v>200</v>
      </c>
      <c r="H135" s="40">
        <f>SUMIF('III K'!A:A,A135,'III K'!C:C)</f>
        <v>199.36</v>
      </c>
      <c r="I135" s="40">
        <f>SUMIF('IV K'!A:A,A135,'IV K'!B:B)</f>
        <v>0</v>
      </c>
      <c r="J135" s="40">
        <f>SUMIF('IV K'!A:A,A135,'IV K'!C:C)</f>
        <v>0</v>
      </c>
      <c r="K135" s="40">
        <f>SUMIF('2021 BEZ CLP'!A:A,A135,'2021 BEZ CLP'!B:B)</f>
        <v>350</v>
      </c>
      <c r="L135" s="40">
        <f>SUMIF('2021 BEZ CLP'!A:A,A135,'2021 BEZ CLP'!C:C)</f>
        <v>349.36</v>
      </c>
    </row>
    <row r="136" spans="1:12">
      <c r="A136" s="44" t="s">
        <v>292</v>
      </c>
      <c r="B136" s="44" t="s">
        <v>426</v>
      </c>
      <c r="C136" s="3">
        <f>SUMIF('I K'!A:A,A136,'I K'!B:B)</f>
        <v>4137.09</v>
      </c>
      <c r="D136" s="3">
        <f>SUMIF('I K'!A:A,A136,'I K'!C:C)</f>
        <v>1299.4639999999999</v>
      </c>
      <c r="E136" s="3">
        <f>SUMIF('II K'!A:A,A136,'II K'!B:B)</f>
        <v>1185.45</v>
      </c>
      <c r="F136" s="40">
        <f>SUMIF('II K'!A:A,A136,'II K'!C:C)</f>
        <v>615.75</v>
      </c>
      <c r="G136" s="40">
        <f>SUMIF('III K'!A:A,A136,'III K'!B:B)</f>
        <v>3438.2</v>
      </c>
      <c r="H136" s="40">
        <f>SUMIF('III K'!A:A,A136,'III K'!C:C)</f>
        <v>1552.97</v>
      </c>
      <c r="I136" s="40">
        <f>SUMIF('IV K'!A:A,A136,'IV K'!B:B)</f>
        <v>0</v>
      </c>
      <c r="J136" s="40">
        <f>SUMIF('IV K'!A:A,A136,'IV K'!C:C)</f>
        <v>0</v>
      </c>
      <c r="K136" s="40">
        <f>SUMIF('2021 BEZ CLP'!A:A,A136,'2021 BEZ CLP'!B:B)</f>
        <v>8760.74</v>
      </c>
      <c r="L136" s="40">
        <f>SUMIF('2021 BEZ CLP'!A:A,A136,'2021 BEZ CLP'!C:C)</f>
        <v>3468.1840000000002</v>
      </c>
    </row>
    <row r="137" spans="1:12">
      <c r="A137" s="44" t="s">
        <v>237</v>
      </c>
      <c r="B137" s="44" t="s">
        <v>427</v>
      </c>
      <c r="C137" s="3">
        <f>SUMIF('I K'!A:A,A137,'I K'!B:B)</f>
        <v>269.5</v>
      </c>
      <c r="D137" s="3">
        <f>SUMIF('I K'!A:A,A137,'I K'!C:C)</f>
        <v>106.61</v>
      </c>
      <c r="E137" s="3">
        <f>SUMIF('II K'!A:A,A137,'II K'!B:B)</f>
        <v>154</v>
      </c>
      <c r="F137" s="40">
        <f>SUMIF('II K'!A:A,A137,'II K'!C:C)</f>
        <v>61.844999999999999</v>
      </c>
      <c r="G137" s="40">
        <f>SUMIF('III K'!A:A,A137,'III K'!B:B)</f>
        <v>0</v>
      </c>
      <c r="H137" s="40">
        <f>SUMIF('III K'!A:A,A137,'III K'!C:C)</f>
        <v>0</v>
      </c>
      <c r="I137" s="40">
        <f>SUMIF('IV K'!A:A,A137,'IV K'!B:B)</f>
        <v>115.5</v>
      </c>
      <c r="J137" s="40">
        <f>SUMIF('IV K'!A:A,A137,'IV K'!C:C)</f>
        <v>33.844999999999999</v>
      </c>
      <c r="K137" s="40">
        <f>SUMIF('2021 BEZ CLP'!A:A,A137,'2021 BEZ CLP'!B:B)</f>
        <v>539</v>
      </c>
      <c r="L137" s="40">
        <f>SUMIF('2021 BEZ CLP'!A:A,A137,'2021 BEZ CLP'!C:C)</f>
        <v>202.3</v>
      </c>
    </row>
    <row r="138" spans="1:12">
      <c r="A138" s="44" t="s">
        <v>321</v>
      </c>
      <c r="B138" s="44" t="s">
        <v>426</v>
      </c>
      <c r="C138" s="3">
        <f>SUMIF('I K'!A:A,A138,'I K'!B:B)</f>
        <v>5541</v>
      </c>
      <c r="D138" s="3">
        <f>SUMIF('I K'!A:A,A138,'I K'!C:C)</f>
        <v>1817.44</v>
      </c>
      <c r="E138" s="3">
        <f>SUMIF('II K'!A:A,A138,'II K'!B:B)</f>
        <v>579.96</v>
      </c>
      <c r="F138" s="40">
        <f>SUMIF('II K'!A:A,A138,'II K'!C:C)</f>
        <v>188.64</v>
      </c>
      <c r="G138" s="40">
        <f>SUMIF('III K'!A:A,A138,'III K'!B:B)</f>
        <v>5573</v>
      </c>
      <c r="H138" s="40">
        <f>SUMIF('III K'!A:A,A138,'III K'!C:C)</f>
        <v>1733.58</v>
      </c>
      <c r="I138" s="40">
        <f>SUMIF('IV K'!A:A,A138,'IV K'!B:B)</f>
        <v>7132.28</v>
      </c>
      <c r="J138" s="40">
        <f>SUMIF('IV K'!A:A,A138,'IV K'!C:C)</f>
        <v>2144.9699999999998</v>
      </c>
      <c r="K138" s="40">
        <f>SUMIF('2021 BEZ CLP'!A:A,A138,'2021 BEZ CLP'!B:B)</f>
        <v>18826.240000000002</v>
      </c>
      <c r="L138" s="40">
        <f>SUMIF('2021 BEZ CLP'!A:A,A138,'2021 BEZ CLP'!C:C)</f>
        <v>5884.63</v>
      </c>
    </row>
    <row r="139" spans="1:12">
      <c r="A139" s="44" t="s">
        <v>280</v>
      </c>
      <c r="B139" s="44" t="s">
        <v>422</v>
      </c>
      <c r="C139" s="3">
        <f>SUMIF('I K'!A:A,A139,'I K'!B:B)</f>
        <v>2242.4</v>
      </c>
      <c r="D139" s="3">
        <f>SUMIF('I K'!A:A,A139,'I K'!C:C)</f>
        <v>427</v>
      </c>
      <c r="E139" s="3">
        <f>SUMIF('II K'!A:A,A139,'II K'!B:B)</f>
        <v>2243.1999999999998</v>
      </c>
      <c r="F139" s="40">
        <f>SUMIF('II K'!A:A,A139,'II K'!C:C)</f>
        <v>583.95000000000005</v>
      </c>
      <c r="G139" s="40">
        <f>SUMIF('III K'!A:A,A139,'III K'!B:B)</f>
        <v>207</v>
      </c>
      <c r="H139" s="40">
        <f>SUMIF('III K'!A:A,A139,'III K'!C:C)</f>
        <v>124.03</v>
      </c>
      <c r="I139" s="40">
        <f>SUMIF('IV K'!A:A,A139,'IV K'!B:B)</f>
        <v>4066.7</v>
      </c>
      <c r="J139" s="40">
        <f>SUMIF('IV K'!A:A,A139,'IV K'!C:C)</f>
        <v>1045.7</v>
      </c>
      <c r="K139" s="40">
        <f>SUMIF('2021 BEZ CLP'!A:A,A139,'2021 BEZ CLP'!B:B)</f>
        <v>8759.2999999999993</v>
      </c>
      <c r="L139" s="40">
        <f>SUMIF('2021 BEZ CLP'!A:A,A139,'2021 BEZ CLP'!C:C)</f>
        <v>2180.6799999999998</v>
      </c>
    </row>
    <row r="140" spans="1:12">
      <c r="A140" s="44" t="s">
        <v>516</v>
      </c>
      <c r="B140" s="44" t="s">
        <v>427</v>
      </c>
      <c r="C140" s="3">
        <f>SUMIF('I K'!A:A,A140,'I K'!B:B)</f>
        <v>0</v>
      </c>
      <c r="D140" s="3">
        <f>SUMIF('I K'!A:A,A140,'I K'!C:C)</f>
        <v>0</v>
      </c>
      <c r="E140" s="3">
        <f>SUMIF('II K'!A:A,A140,'II K'!B:B)</f>
        <v>0</v>
      </c>
      <c r="F140" s="40">
        <f>SUMIF('II K'!A:A,A140,'II K'!C:C)</f>
        <v>0</v>
      </c>
      <c r="G140" s="40">
        <f>SUMIF('III K'!A:A,A140,'III K'!B:B)</f>
        <v>2910.72</v>
      </c>
      <c r="H140" s="40">
        <f>SUMIF('III K'!A:A,A140,'III K'!C:C)</f>
        <v>794.16</v>
      </c>
      <c r="I140" s="40">
        <f>SUMIF('IV K'!A:A,A140,'IV K'!B:B)</f>
        <v>0</v>
      </c>
      <c r="J140" s="40">
        <f>SUMIF('IV K'!A:A,A140,'IV K'!C:C)</f>
        <v>0</v>
      </c>
      <c r="K140" s="40">
        <f>SUMIF('2021 BEZ CLP'!A:A,A140,'2021 BEZ CLP'!B:B)</f>
        <v>2910.72</v>
      </c>
      <c r="L140" s="40">
        <f>SUMIF('2021 BEZ CLP'!A:A,A140,'2021 BEZ CLP'!C:C)</f>
        <v>794.16</v>
      </c>
    </row>
    <row r="141" spans="1:12">
      <c r="A141" s="44" t="s">
        <v>785</v>
      </c>
      <c r="B141" s="44" t="s">
        <v>427</v>
      </c>
      <c r="C141" s="3">
        <f>SUMIF('I K'!A:A,A141,'I K'!B:B)</f>
        <v>0</v>
      </c>
      <c r="D141" s="3">
        <f>SUMIF('I K'!A:A,A141,'I K'!C:C)</f>
        <v>0</v>
      </c>
      <c r="E141" s="3">
        <f>SUMIF('II K'!A:A,A141,'II K'!B:B)</f>
        <v>0</v>
      </c>
      <c r="F141" s="40">
        <f>SUMIF('II K'!A:A,A141,'II K'!C:C)</f>
        <v>0</v>
      </c>
      <c r="G141" s="40">
        <f>SUMIF('III K'!A:A,A141,'III K'!B:B)</f>
        <v>975.39</v>
      </c>
      <c r="H141" s="40">
        <f>SUMIF('III K'!A:A,A141,'III K'!C:C)</f>
        <v>659.09100000000001</v>
      </c>
      <c r="I141" s="40">
        <f>SUMIF('IV K'!A:A,A141,'IV K'!B:B)</f>
        <v>0</v>
      </c>
      <c r="J141" s="40">
        <f>SUMIF('IV K'!A:A,A141,'IV K'!C:C)</f>
        <v>0</v>
      </c>
      <c r="K141" s="40">
        <f>SUMIF('2021 BEZ CLP'!A:A,A141,'2021 BEZ CLP'!B:B)</f>
        <v>975.39</v>
      </c>
      <c r="L141" s="40">
        <f>SUMIF('2021 BEZ CLP'!A:A,A141,'2021 BEZ CLP'!C:C)</f>
        <v>659.09100000000001</v>
      </c>
    </row>
    <row r="142" spans="1:12">
      <c r="A142" s="44" t="s">
        <v>624</v>
      </c>
      <c r="B142" s="44" t="s">
        <v>422</v>
      </c>
      <c r="C142" s="3">
        <f>SUMIF('I K'!A:A,A142,'I K'!B:B)</f>
        <v>0</v>
      </c>
      <c r="D142" s="3">
        <f>SUMIF('I K'!A:A,A142,'I K'!C:C)</f>
        <v>0</v>
      </c>
      <c r="E142" s="3">
        <f>SUMIF('II K'!A:A,A142,'II K'!B:B)</f>
        <v>0</v>
      </c>
      <c r="F142" s="40">
        <f>SUMIF('II K'!A:A,A142,'II K'!C:C)</f>
        <v>0</v>
      </c>
      <c r="G142" s="40">
        <f>SUMIF('III K'!A:A,A142,'III K'!B:B)</f>
        <v>0</v>
      </c>
      <c r="H142" s="40">
        <f>SUMIF('III K'!A:A,A142,'III K'!C:C)</f>
        <v>0</v>
      </c>
      <c r="I142" s="40">
        <f>SUMIF('IV K'!A:A,A142,'IV K'!B:B)</f>
        <v>0</v>
      </c>
      <c r="J142" s="40">
        <f>SUMIF('IV K'!A:A,A142,'IV K'!C:C)</f>
        <v>0</v>
      </c>
      <c r="K142" s="40">
        <f>SUMIF('2021 BEZ CLP'!A:A,A142,'2021 BEZ CLP'!B:B)</f>
        <v>0</v>
      </c>
      <c r="L142" s="40">
        <f>SUMIF('2021 BEZ CLP'!A:A,A142,'2021 BEZ CLP'!C:C)</f>
        <v>0</v>
      </c>
    </row>
    <row r="143" spans="1:12">
      <c r="A143" s="44" t="s">
        <v>24</v>
      </c>
      <c r="B143" s="44" t="s">
        <v>422</v>
      </c>
      <c r="C143" s="3">
        <f>SUMIF('I K'!A:A,A143,'I K'!B:B)</f>
        <v>226.33</v>
      </c>
      <c r="D143" s="3">
        <f>SUMIF('I K'!A:A,A143,'I K'!C:C)</f>
        <v>108.25</v>
      </c>
      <c r="E143" s="3">
        <f>SUMIF('II K'!A:A,A143,'II K'!B:B)</f>
        <v>177.36</v>
      </c>
      <c r="F143" s="40">
        <f>SUMIF('II K'!A:A,A143,'II K'!C:C)</f>
        <v>77.66</v>
      </c>
      <c r="G143" s="40">
        <f>SUMIF('III K'!A:A,A143,'III K'!B:B)</f>
        <v>98.62</v>
      </c>
      <c r="H143" s="40">
        <f>SUMIF('III K'!A:A,A143,'III K'!C:C)</f>
        <v>54.94</v>
      </c>
      <c r="I143" s="40">
        <f>SUMIF('IV K'!A:A,A143,'IV K'!B:B)</f>
        <v>108.94</v>
      </c>
      <c r="J143" s="40">
        <f>SUMIF('IV K'!A:A,A143,'IV K'!C:C)</f>
        <v>61.76</v>
      </c>
      <c r="K143" s="40">
        <f>SUMIF('2021 BEZ CLP'!A:A,A143,'2021 BEZ CLP'!B:B)</f>
        <v>611.25</v>
      </c>
      <c r="L143" s="40">
        <f>SUMIF('2021 BEZ CLP'!A:A,A143,'2021 BEZ CLP'!C:C)</f>
        <v>302.61</v>
      </c>
    </row>
    <row r="144" spans="1:12">
      <c r="A144" s="44" t="s">
        <v>232</v>
      </c>
      <c r="B144" s="44" t="s">
        <v>423</v>
      </c>
      <c r="C144" s="3">
        <f>SUMIF('I K'!A:A,A144,'I K'!B:B)</f>
        <v>184.8</v>
      </c>
      <c r="D144" s="3">
        <f>SUMIF('I K'!A:A,A144,'I K'!C:C)</f>
        <v>70.319999999999993</v>
      </c>
      <c r="E144" s="3">
        <f>SUMIF('II K'!A:A,A144,'II K'!B:B)</f>
        <v>0</v>
      </c>
      <c r="F144" s="40">
        <f>SUMIF('II K'!A:A,A144,'II K'!C:C)</f>
        <v>0</v>
      </c>
      <c r="G144" s="40">
        <f>SUMIF('III K'!A:A,A144,'III K'!B:B)</f>
        <v>0</v>
      </c>
      <c r="H144" s="40">
        <f>SUMIF('III K'!A:A,A144,'III K'!C:C)</f>
        <v>0</v>
      </c>
      <c r="I144" s="40">
        <f>SUMIF('IV K'!A:A,A144,'IV K'!B:B)</f>
        <v>0</v>
      </c>
      <c r="J144" s="40">
        <f>SUMIF('IV K'!A:A,A144,'IV K'!C:C)</f>
        <v>0</v>
      </c>
      <c r="K144" s="40">
        <f>SUMIF('2021 BEZ CLP'!A:A,A144,'2021 BEZ CLP'!B:B)</f>
        <v>184.8</v>
      </c>
      <c r="L144" s="40">
        <f>SUMIF('2021 BEZ CLP'!A:A,A144,'2021 BEZ CLP'!C:C)</f>
        <v>70.319999999999993</v>
      </c>
    </row>
    <row r="145" spans="1:12">
      <c r="A145" s="44" t="s">
        <v>180</v>
      </c>
      <c r="B145" s="44" t="s">
        <v>422</v>
      </c>
      <c r="C145" s="3">
        <f>SUMIF('I K'!A:A,A145,'I K'!B:B)</f>
        <v>3088.9</v>
      </c>
      <c r="D145" s="3">
        <f>SUMIF('I K'!A:A,A145,'I K'!C:C)</f>
        <v>1640.9824000000001</v>
      </c>
      <c r="E145" s="3">
        <f>SUMIF('II K'!A:A,A145,'II K'!B:B)</f>
        <v>2711.47</v>
      </c>
      <c r="F145" s="40">
        <f>SUMIF('II K'!A:A,A145,'II K'!C:C)</f>
        <v>1280.1790000000001</v>
      </c>
      <c r="G145" s="40">
        <f>SUMIF('III K'!A:A,A145,'III K'!B:B)</f>
        <v>3170.71</v>
      </c>
      <c r="H145" s="40">
        <f>SUMIF('III K'!A:A,A145,'III K'!C:C)</f>
        <v>1521.029</v>
      </c>
      <c r="I145" s="40">
        <f>SUMIF('IV K'!A:A,A145,'IV K'!B:B)</f>
        <v>1200.42</v>
      </c>
      <c r="J145" s="40">
        <f>SUMIF('IV K'!A:A,A145,'IV K'!C:C)</f>
        <v>539.1</v>
      </c>
      <c r="K145" s="40">
        <f>SUMIF('2021 BEZ CLP'!A:A,A145,'2021 BEZ CLP'!B:B)</f>
        <v>10171.5</v>
      </c>
      <c r="L145" s="40">
        <f>SUMIF('2021 BEZ CLP'!A:A,A145,'2021 BEZ CLP'!C:C)</f>
        <v>4981.2903999999999</v>
      </c>
    </row>
    <row r="146" spans="1:12">
      <c r="A146" s="44" t="s">
        <v>539</v>
      </c>
      <c r="B146" s="44" t="s">
        <v>422</v>
      </c>
      <c r="C146" s="3">
        <f>SUMIF('I K'!A:A,A146,'I K'!B:B)</f>
        <v>0</v>
      </c>
      <c r="D146" s="3">
        <f>SUMIF('I K'!A:A,A146,'I K'!C:C)</f>
        <v>0</v>
      </c>
      <c r="E146" s="3">
        <f>SUMIF('II K'!A:A,A146,'II K'!B:B)</f>
        <v>0</v>
      </c>
      <c r="F146" s="40">
        <f>SUMIF('II K'!A:A,A146,'II K'!C:C)</f>
        <v>0</v>
      </c>
      <c r="G146" s="40">
        <f>SUMIF('III K'!A:A,A146,'III K'!B:B)</f>
        <v>0</v>
      </c>
      <c r="H146" s="40">
        <f>SUMIF('III K'!A:A,A146,'III K'!C:C)</f>
        <v>0</v>
      </c>
      <c r="I146" s="40">
        <f>SUMIF('IV K'!A:A,A146,'IV K'!B:B)</f>
        <v>2488.1799999999998</v>
      </c>
      <c r="J146" s="40">
        <f>SUMIF('IV K'!A:A,A146,'IV K'!C:C)</f>
        <v>1300.21</v>
      </c>
      <c r="K146" s="40">
        <f>SUMIF('2021 BEZ CLP'!A:A,A146,'2021 BEZ CLP'!B:B)</f>
        <v>2488.1799999999998</v>
      </c>
      <c r="L146" s="40">
        <f>SUMIF('2021 BEZ CLP'!A:A,A146,'2021 BEZ CLP'!C:C)</f>
        <v>1300.21</v>
      </c>
    </row>
    <row r="147" spans="1:12">
      <c r="A147" s="44" t="s">
        <v>293</v>
      </c>
      <c r="B147" s="44" t="s">
        <v>427</v>
      </c>
      <c r="C147" s="3">
        <f>SUMIF('I K'!A:A,A147,'I K'!B:B)</f>
        <v>2473.5</v>
      </c>
      <c r="D147" s="3">
        <f>SUMIF('I K'!A:A,A147,'I K'!C:C)</f>
        <v>2075.08</v>
      </c>
      <c r="E147" s="3">
        <f>SUMIF('II K'!A:A,A147,'II K'!B:B)</f>
        <v>5471.8</v>
      </c>
      <c r="F147" s="40">
        <f>SUMIF('II K'!A:A,A147,'II K'!C:C)</f>
        <v>4343.8</v>
      </c>
      <c r="G147" s="40">
        <f>SUMIF('III K'!A:A,A147,'III K'!B:B)</f>
        <v>2885</v>
      </c>
      <c r="H147" s="40">
        <f>SUMIF('III K'!A:A,A147,'III K'!C:C)</f>
        <v>2392.91</v>
      </c>
      <c r="I147" s="40">
        <f>SUMIF('IV K'!A:A,A147,'IV K'!B:B)</f>
        <v>4882.28</v>
      </c>
      <c r="J147" s="40">
        <f>SUMIF('IV K'!A:A,A147,'IV K'!C:C)</f>
        <v>4091.48</v>
      </c>
      <c r="K147" s="40">
        <f>SUMIF('2021 BEZ CLP'!A:A,A147,'2021 BEZ CLP'!B:B)</f>
        <v>15712.58</v>
      </c>
      <c r="L147" s="40">
        <f>SUMIF('2021 BEZ CLP'!A:A,A147,'2021 BEZ CLP'!C:C)</f>
        <v>12903.27</v>
      </c>
    </row>
    <row r="148" spans="1:12">
      <c r="A148" s="44" t="s">
        <v>103</v>
      </c>
      <c r="B148" s="44" t="s">
        <v>422</v>
      </c>
      <c r="C148" s="3">
        <f>SUMIF('I K'!A:A,A148,'I K'!B:B)</f>
        <v>2907.53</v>
      </c>
      <c r="D148" s="3">
        <f>SUMIF('I K'!A:A,A148,'I K'!C:C)</f>
        <v>1692.5830000000001</v>
      </c>
      <c r="E148" s="3">
        <f>SUMIF('II K'!A:A,A148,'II K'!B:B)</f>
        <v>846.07</v>
      </c>
      <c r="F148" s="40">
        <f>SUMIF('II K'!A:A,A148,'II K'!C:C)</f>
        <v>524.39949999999999</v>
      </c>
      <c r="G148" s="40">
        <f>SUMIF('III K'!A:A,A148,'III K'!B:B)</f>
        <v>714.26</v>
      </c>
      <c r="H148" s="40">
        <f>SUMIF('III K'!A:A,A148,'III K'!C:C)</f>
        <v>449.64449999999999</v>
      </c>
      <c r="I148" s="40">
        <f>SUMIF('IV K'!A:A,A148,'IV K'!B:B)</f>
        <v>1493.3</v>
      </c>
      <c r="J148" s="40">
        <f>SUMIF('IV K'!A:A,A148,'IV K'!C:C)</f>
        <v>942.89300000000003</v>
      </c>
      <c r="K148" s="40">
        <f>SUMIF('2021 BEZ CLP'!A:A,A148,'2021 BEZ CLP'!B:B)</f>
        <v>5961.16</v>
      </c>
      <c r="L148" s="40">
        <f>SUMIF('2021 BEZ CLP'!A:A,A148,'2021 BEZ CLP'!C:C)</f>
        <v>3609.52</v>
      </c>
    </row>
    <row r="149" spans="1:12">
      <c r="A149" s="44" t="s">
        <v>45</v>
      </c>
      <c r="B149" s="44" t="s">
        <v>422</v>
      </c>
      <c r="C149" s="3">
        <f>SUMIF('I K'!A:A,A149,'I K'!B:B)</f>
        <v>333.88</v>
      </c>
      <c r="D149" s="3">
        <f>SUMIF('I K'!A:A,A149,'I K'!C:C)</f>
        <v>203.12</v>
      </c>
      <c r="E149" s="3">
        <f>SUMIF('II K'!A:A,A149,'II K'!B:B)</f>
        <v>0</v>
      </c>
      <c r="F149" s="40">
        <f>SUMIF('II K'!A:A,A149,'II K'!C:C)</f>
        <v>0</v>
      </c>
      <c r="G149" s="40">
        <f>SUMIF('III K'!A:A,A149,'III K'!B:B)</f>
        <v>0</v>
      </c>
      <c r="H149" s="40">
        <f>SUMIF('III K'!A:A,A149,'III K'!C:C)</f>
        <v>0</v>
      </c>
      <c r="I149" s="40">
        <f>SUMIF('IV K'!A:A,A149,'IV K'!B:B)</f>
        <v>425.02</v>
      </c>
      <c r="J149" s="40">
        <f>SUMIF('IV K'!A:A,A149,'IV K'!C:C)</f>
        <v>263.02999999999997</v>
      </c>
      <c r="K149" s="40">
        <f>SUMIF('2021 BEZ CLP'!A:A,A149,'2021 BEZ CLP'!B:B)</f>
        <v>758.9</v>
      </c>
      <c r="L149" s="40">
        <f>SUMIF('2021 BEZ CLP'!A:A,A149,'2021 BEZ CLP'!C:C)</f>
        <v>466.15</v>
      </c>
    </row>
    <row r="150" spans="1:12">
      <c r="A150" s="44" t="s">
        <v>62</v>
      </c>
      <c r="B150" s="44" t="s">
        <v>422</v>
      </c>
      <c r="C150" s="3">
        <f>SUMIF('I K'!A:A,A150,'I K'!B:B)</f>
        <v>0</v>
      </c>
      <c r="D150" s="3">
        <f>SUMIF('I K'!A:A,A150,'I K'!C:C)</f>
        <v>0</v>
      </c>
      <c r="E150" s="3">
        <f>SUMIF('II K'!A:A,A150,'II K'!B:B)</f>
        <v>2970</v>
      </c>
      <c r="F150" s="40">
        <f>SUMIF('II K'!A:A,A150,'II K'!C:C)</f>
        <v>1464.7</v>
      </c>
      <c r="G150" s="40">
        <f>SUMIF('III K'!A:A,A150,'III K'!B:B)</f>
        <v>1340</v>
      </c>
      <c r="H150" s="40">
        <f>SUMIF('III K'!A:A,A150,'III K'!C:C)</f>
        <v>506.36</v>
      </c>
      <c r="I150" s="40">
        <f>SUMIF('IV K'!A:A,A150,'IV K'!B:B)</f>
        <v>0</v>
      </c>
      <c r="J150" s="40">
        <f>SUMIF('IV K'!A:A,A150,'IV K'!C:C)</f>
        <v>0</v>
      </c>
      <c r="K150" s="40">
        <f>SUMIF('2021 BEZ CLP'!A:A,A150,'2021 BEZ CLP'!B:B)</f>
        <v>4310</v>
      </c>
      <c r="L150" s="40">
        <f>SUMIF('2021 BEZ CLP'!A:A,A150,'2021 BEZ CLP'!C:C)</f>
        <v>1971.06</v>
      </c>
    </row>
    <row r="151" spans="1:12">
      <c r="A151" s="44" t="s">
        <v>314</v>
      </c>
      <c r="B151" s="44" t="s">
        <v>423</v>
      </c>
      <c r="C151" s="3">
        <f>SUMIF('I K'!A:A,A151,'I K'!B:B)</f>
        <v>1488.31</v>
      </c>
      <c r="D151" s="3">
        <f>SUMIF('I K'!A:A,A151,'I K'!C:C)</f>
        <v>452.30349999999999</v>
      </c>
      <c r="E151" s="3">
        <f>SUMIF('II K'!A:A,A151,'II K'!B:B)</f>
        <v>1541.99</v>
      </c>
      <c r="F151" s="40">
        <f>SUMIF('II K'!A:A,A151,'II K'!C:C)</f>
        <v>549.58050000000003</v>
      </c>
      <c r="G151" s="40">
        <f>SUMIF('III K'!A:A,A151,'III K'!B:B)</f>
        <v>1448.67</v>
      </c>
      <c r="H151" s="40">
        <f>SUMIF('III K'!A:A,A151,'III K'!C:C)</f>
        <v>553.01750000000004</v>
      </c>
      <c r="I151" s="40">
        <f>SUMIF('IV K'!A:A,A151,'IV K'!B:B)</f>
        <v>1049.94</v>
      </c>
      <c r="J151" s="40">
        <f>SUMIF('IV K'!A:A,A151,'IV K'!C:C)</f>
        <v>445.11</v>
      </c>
      <c r="K151" s="40">
        <f>SUMIF('2021 BEZ CLP'!A:A,A151,'2021 BEZ CLP'!B:B)</f>
        <v>5528.91</v>
      </c>
      <c r="L151" s="40">
        <f>SUMIF('2021 BEZ CLP'!A:A,A151,'2021 BEZ CLP'!C:C)</f>
        <v>2000.0115000000001</v>
      </c>
    </row>
    <row r="152" spans="1:12">
      <c r="A152" s="44" t="s">
        <v>522</v>
      </c>
      <c r="B152" s="44" t="s">
        <v>422</v>
      </c>
      <c r="C152" s="3">
        <f>SUMIF('I K'!A:A,A152,'I K'!B:B)</f>
        <v>140</v>
      </c>
      <c r="D152" s="3">
        <f>SUMIF('I K'!A:A,A152,'I K'!C:C)</f>
        <v>124.28</v>
      </c>
      <c r="E152" s="3">
        <f>SUMIF('II K'!A:A,A152,'II K'!B:B)</f>
        <v>0</v>
      </c>
      <c r="F152" s="40">
        <f>SUMIF('II K'!A:A,A152,'II K'!C:C)</f>
        <v>0</v>
      </c>
      <c r="G152" s="40">
        <f>SUMIF('III K'!A:A,A152,'III K'!B:B)</f>
        <v>0</v>
      </c>
      <c r="H152" s="40">
        <f>SUMIF('III K'!A:A,A152,'III K'!C:C)</f>
        <v>0</v>
      </c>
      <c r="I152" s="40">
        <f>SUMIF('IV K'!A:A,A152,'IV K'!B:B)</f>
        <v>0</v>
      </c>
      <c r="J152" s="40">
        <f>SUMIF('IV K'!A:A,A152,'IV K'!C:C)</f>
        <v>0</v>
      </c>
      <c r="K152" s="40">
        <f>SUMIF('2021 BEZ CLP'!A:A,A152,'2021 BEZ CLP'!B:B)</f>
        <v>140</v>
      </c>
      <c r="L152" s="40">
        <f>SUMIF('2021 BEZ CLP'!A:A,A152,'2021 BEZ CLP'!C:C)</f>
        <v>124.28</v>
      </c>
    </row>
    <row r="153" spans="1:12">
      <c r="A153" s="44" t="s">
        <v>408</v>
      </c>
      <c r="B153" s="44" t="s">
        <v>426</v>
      </c>
      <c r="C153" s="3">
        <f>SUMIF('I K'!A:A,A153,'I K'!B:B)</f>
        <v>1916.65</v>
      </c>
      <c r="D153" s="3">
        <f>SUMIF('I K'!A:A,A153,'I K'!C:C)</f>
        <v>1259.7339999999999</v>
      </c>
      <c r="E153" s="3">
        <f>SUMIF('II K'!A:A,A153,'II K'!B:B)</f>
        <v>610.11</v>
      </c>
      <c r="F153" s="40">
        <f>SUMIF('II K'!A:A,A153,'II K'!C:C)</f>
        <v>419.43</v>
      </c>
      <c r="G153" s="40">
        <f>SUMIF('III K'!A:A,A153,'III K'!B:B)</f>
        <v>1351.72</v>
      </c>
      <c r="H153" s="40">
        <f>SUMIF('III K'!A:A,A153,'III K'!C:C)</f>
        <v>912.24</v>
      </c>
      <c r="I153" s="40">
        <f>SUMIF('IV K'!A:A,A153,'IV K'!B:B)</f>
        <v>1176.04</v>
      </c>
      <c r="J153" s="40">
        <f>SUMIF('IV K'!A:A,A153,'IV K'!C:C)</f>
        <v>830.68</v>
      </c>
      <c r="K153" s="40">
        <f>SUMIF('2021 BEZ CLP'!A:A,A153,'2021 BEZ CLP'!B:B)</f>
        <v>5054.5200000000004</v>
      </c>
      <c r="L153" s="40">
        <f>SUMIF('2021 BEZ CLP'!A:A,A153,'2021 BEZ CLP'!C:C)</f>
        <v>3422.0839999999998</v>
      </c>
    </row>
    <row r="154" spans="1:12">
      <c r="A154" s="44" t="s">
        <v>241</v>
      </c>
      <c r="B154" s="44" t="s">
        <v>422</v>
      </c>
      <c r="C154" s="3">
        <f>SUMIF('I K'!A:A,A154,'I K'!B:B)</f>
        <v>2000.6</v>
      </c>
      <c r="D154" s="3">
        <f>SUMIF('I K'!A:A,A154,'I K'!C:C)</f>
        <v>820.22</v>
      </c>
      <c r="E154" s="3">
        <f>SUMIF('II K'!A:A,A154,'II K'!B:B)</f>
        <v>1809.6</v>
      </c>
      <c r="F154" s="40">
        <f>SUMIF('II K'!A:A,A154,'II K'!C:C)</f>
        <v>782.1</v>
      </c>
      <c r="G154" s="40">
        <f>SUMIF('III K'!A:A,A154,'III K'!B:B)</f>
        <v>1827</v>
      </c>
      <c r="H154" s="40">
        <f>SUMIF('III K'!A:A,A154,'III K'!C:C)</f>
        <v>800.68</v>
      </c>
      <c r="I154" s="40">
        <f>SUMIF('IV K'!A:A,A154,'IV K'!B:B)</f>
        <v>1835.1</v>
      </c>
      <c r="J154" s="40">
        <f>SUMIF('IV K'!A:A,A154,'IV K'!C:C)</f>
        <v>805.5</v>
      </c>
      <c r="K154" s="40">
        <f>SUMIF('2021 BEZ CLP'!A:A,A154,'2021 BEZ CLP'!B:B)</f>
        <v>7472.3</v>
      </c>
      <c r="L154" s="40">
        <f>SUMIF('2021 BEZ CLP'!A:A,A154,'2021 BEZ CLP'!C:C)</f>
        <v>3208.5</v>
      </c>
    </row>
    <row r="155" spans="1:12">
      <c r="A155" s="44" t="s">
        <v>553</v>
      </c>
      <c r="B155" s="44" t="s">
        <v>422</v>
      </c>
      <c r="C155" s="3">
        <f>SUMIF('I K'!A:A,A155,'I K'!B:B)</f>
        <v>0</v>
      </c>
      <c r="D155" s="3">
        <f>SUMIF('I K'!A:A,A155,'I K'!C:C)</f>
        <v>0</v>
      </c>
      <c r="E155" s="3">
        <f>SUMIF('II K'!A:A,A155,'II K'!B:B)</f>
        <v>0</v>
      </c>
      <c r="F155" s="40">
        <f>SUMIF('II K'!A:A,A155,'II K'!C:C)</f>
        <v>0</v>
      </c>
      <c r="G155" s="40">
        <f>SUMIF('III K'!A:A,A155,'III K'!B:B)</f>
        <v>0</v>
      </c>
      <c r="H155" s="40">
        <f>SUMIF('III K'!A:A,A155,'III K'!C:C)</f>
        <v>0</v>
      </c>
      <c r="I155" s="40">
        <f>SUMIF('IV K'!A:A,A155,'IV K'!B:B)</f>
        <v>0</v>
      </c>
      <c r="J155" s="40">
        <f>SUMIF('IV K'!A:A,A155,'IV K'!C:C)</f>
        <v>0</v>
      </c>
      <c r="K155" s="40">
        <f>SUMIF('2021 BEZ CLP'!A:A,A155,'2021 BEZ CLP'!B:B)</f>
        <v>0</v>
      </c>
      <c r="L155" s="40">
        <f>SUMIF('2021 BEZ CLP'!A:A,A155,'2021 BEZ CLP'!C:C)</f>
        <v>0</v>
      </c>
    </row>
    <row r="156" spans="1:12">
      <c r="A156" s="44" t="s">
        <v>44</v>
      </c>
      <c r="B156" s="44" t="s">
        <v>422</v>
      </c>
      <c r="C156" s="3">
        <f>SUMIF('I K'!A:A,A156,'I K'!B:B)</f>
        <v>0</v>
      </c>
      <c r="D156" s="3">
        <f>SUMIF('I K'!A:A,A156,'I K'!C:C)</f>
        <v>0</v>
      </c>
      <c r="E156" s="3">
        <f>SUMIF('II K'!A:A,A156,'II K'!B:B)</f>
        <v>0</v>
      </c>
      <c r="F156" s="40">
        <f>SUMIF('II K'!A:A,A156,'II K'!C:C)</f>
        <v>0</v>
      </c>
      <c r="G156" s="40">
        <f>SUMIF('III K'!A:A,A156,'III K'!B:B)</f>
        <v>0</v>
      </c>
      <c r="H156" s="40">
        <f>SUMIF('III K'!A:A,A156,'III K'!C:C)</f>
        <v>0</v>
      </c>
      <c r="I156" s="40">
        <f>SUMIF('IV K'!A:A,A156,'IV K'!B:B)</f>
        <v>5098.47</v>
      </c>
      <c r="J156" s="40">
        <f>SUMIF('IV K'!A:A,A156,'IV K'!C:C)</f>
        <v>1891.1313</v>
      </c>
      <c r="K156" s="40">
        <f>SUMIF('2021 BEZ CLP'!A:A,A156,'2021 BEZ CLP'!B:B)</f>
        <v>5098.47</v>
      </c>
      <c r="L156" s="40">
        <f>SUMIF('2021 BEZ CLP'!A:A,A156,'2021 BEZ CLP'!C:C)</f>
        <v>1891.1313</v>
      </c>
    </row>
    <row r="157" spans="1:12">
      <c r="A157" s="44" t="s">
        <v>265</v>
      </c>
      <c r="B157" s="44" t="s">
        <v>422</v>
      </c>
      <c r="C157" s="3">
        <f>SUMIF('I K'!A:A,A157,'I K'!B:B)</f>
        <v>0</v>
      </c>
      <c r="D157" s="3">
        <f>SUMIF('I K'!A:A,A157,'I K'!C:C)</f>
        <v>0</v>
      </c>
      <c r="E157" s="3">
        <f>SUMIF('II K'!A:A,A157,'II K'!B:B)</f>
        <v>1600.2</v>
      </c>
      <c r="F157" s="40">
        <f>SUMIF('II K'!A:A,A157,'II K'!C:C)</f>
        <v>1178.19</v>
      </c>
      <c r="G157" s="40">
        <f>SUMIF('III K'!A:A,A157,'III K'!B:B)</f>
        <v>2690.34</v>
      </c>
      <c r="H157" s="40">
        <f>SUMIF('III K'!A:A,A157,'III K'!C:C)</f>
        <v>1288.8969999999999</v>
      </c>
      <c r="I157" s="40">
        <f>SUMIF('IV K'!A:A,A157,'IV K'!B:B)</f>
        <v>4232.07</v>
      </c>
      <c r="J157" s="40">
        <f>SUMIF('IV K'!A:A,A157,'IV K'!C:C)</f>
        <v>2654.38</v>
      </c>
      <c r="K157" s="40">
        <f>SUMIF('2021 BEZ CLP'!A:A,A157,'2021 BEZ CLP'!B:B)</f>
        <v>8522.61</v>
      </c>
      <c r="L157" s="40">
        <f>SUMIF('2021 BEZ CLP'!A:A,A157,'2021 BEZ CLP'!C:C)</f>
        <v>5121.4669999999996</v>
      </c>
    </row>
    <row r="158" spans="1:12">
      <c r="A158" s="44" t="s">
        <v>440</v>
      </c>
      <c r="B158" s="44" t="s">
        <v>422</v>
      </c>
      <c r="C158" s="3">
        <f>SUMIF('I K'!A:A,A158,'I K'!B:B)</f>
        <v>0</v>
      </c>
      <c r="D158" s="3">
        <f>SUMIF('I K'!A:A,A158,'I K'!C:C)</f>
        <v>0</v>
      </c>
      <c r="E158" s="3">
        <f>SUMIF('II K'!A:A,A158,'II K'!B:B)</f>
        <v>0</v>
      </c>
      <c r="F158" s="40">
        <f>SUMIF('II K'!A:A,A158,'II K'!C:C)</f>
        <v>0</v>
      </c>
      <c r="G158" s="40">
        <f>SUMIF('III K'!A:A,A158,'III K'!B:B)</f>
        <v>0</v>
      </c>
      <c r="H158" s="40">
        <f>SUMIF('III K'!A:A,A158,'III K'!C:C)</f>
        <v>0</v>
      </c>
      <c r="I158" s="40">
        <f>SUMIF('IV K'!A:A,A158,'IV K'!B:B)</f>
        <v>0</v>
      </c>
      <c r="J158" s="40">
        <f>SUMIF('IV K'!A:A,A158,'IV K'!C:C)</f>
        <v>0</v>
      </c>
      <c r="K158" s="40">
        <f>SUMIF('2021 BEZ CLP'!A:A,A158,'2021 BEZ CLP'!B:B)</f>
        <v>0</v>
      </c>
      <c r="L158" s="40">
        <f>SUMIF('2021 BEZ CLP'!A:A,A158,'2021 BEZ CLP'!C:C)</f>
        <v>0</v>
      </c>
    </row>
    <row r="159" spans="1:12">
      <c r="A159" s="44" t="s">
        <v>305</v>
      </c>
      <c r="B159" s="44" t="s">
        <v>426</v>
      </c>
      <c r="C159" s="3">
        <f>SUMIF('I K'!A:A,A159,'I K'!B:B)</f>
        <v>2414.89</v>
      </c>
      <c r="D159" s="3">
        <f>SUMIF('I K'!A:A,A159,'I K'!C:C)</f>
        <v>1125.902</v>
      </c>
      <c r="E159" s="3">
        <f>SUMIF('II K'!A:A,A159,'II K'!B:B)</f>
        <v>1357.75</v>
      </c>
      <c r="F159" s="40">
        <f>SUMIF('II K'!A:A,A159,'II K'!C:C)</f>
        <v>659.25</v>
      </c>
      <c r="G159" s="40">
        <f>SUMIF('III K'!A:A,A159,'III K'!B:B)</f>
        <v>1343.54</v>
      </c>
      <c r="H159" s="40">
        <f>SUMIF('III K'!A:A,A159,'III K'!C:C)</f>
        <v>584.82600000000002</v>
      </c>
      <c r="I159" s="40">
        <f>SUMIF('IV K'!A:A,A159,'IV K'!B:B)</f>
        <v>0</v>
      </c>
      <c r="J159" s="40">
        <f>SUMIF('IV K'!A:A,A159,'IV K'!C:C)</f>
        <v>0</v>
      </c>
      <c r="K159" s="40">
        <f>SUMIF('2021 BEZ CLP'!A:A,A159,'2021 BEZ CLP'!B:B)</f>
        <v>5116.18</v>
      </c>
      <c r="L159" s="40">
        <f>SUMIF('2021 BEZ CLP'!A:A,A159,'2021 BEZ CLP'!C:C)</f>
        <v>2369.9780000000001</v>
      </c>
    </row>
    <row r="160" spans="1:12">
      <c r="A160" s="44" t="s">
        <v>126</v>
      </c>
      <c r="B160" s="44" t="s">
        <v>422</v>
      </c>
      <c r="C160" s="3">
        <f>SUMIF('I K'!A:A,A160,'I K'!B:B)</f>
        <v>0</v>
      </c>
      <c r="D160" s="3">
        <f>SUMIF('I K'!A:A,A160,'I K'!C:C)</f>
        <v>0</v>
      </c>
      <c r="E160" s="3">
        <f>SUMIF('II K'!A:A,A160,'II K'!B:B)</f>
        <v>726.6</v>
      </c>
      <c r="F160" s="40">
        <f>SUMIF('II K'!A:A,A160,'II K'!C:C)</f>
        <v>435.4</v>
      </c>
      <c r="G160" s="40">
        <f>SUMIF('III K'!A:A,A160,'III K'!B:B)</f>
        <v>0</v>
      </c>
      <c r="H160" s="40">
        <f>SUMIF('III K'!A:A,A160,'III K'!C:C)</f>
        <v>0</v>
      </c>
      <c r="I160" s="40">
        <f>SUMIF('IV K'!A:A,A160,'IV K'!B:B)</f>
        <v>1235.9000000000001</v>
      </c>
      <c r="J160" s="40">
        <f>SUMIF('IV K'!A:A,A160,'IV K'!C:C)</f>
        <v>746.8</v>
      </c>
      <c r="K160" s="40">
        <f>SUMIF('2021 BEZ CLP'!A:A,A160,'2021 BEZ CLP'!B:B)</f>
        <v>1962.5</v>
      </c>
      <c r="L160" s="40">
        <f>SUMIF('2021 BEZ CLP'!A:A,A160,'2021 BEZ CLP'!C:C)</f>
        <v>1182.2</v>
      </c>
    </row>
    <row r="161" spans="1:12">
      <c r="A161" s="44" t="s">
        <v>740</v>
      </c>
      <c r="B161" s="44" t="s">
        <v>422</v>
      </c>
      <c r="C161" s="3">
        <f>SUMIF('I K'!A:A,A161,'I K'!B:B)</f>
        <v>0</v>
      </c>
      <c r="D161" s="3">
        <f>SUMIF('I K'!A:A,A161,'I K'!C:C)</f>
        <v>0</v>
      </c>
      <c r="E161" s="3">
        <f>SUMIF('II K'!A:A,A161,'II K'!B:B)</f>
        <v>298.92</v>
      </c>
      <c r="F161" s="40">
        <f>SUMIF('II K'!A:A,A161,'II K'!C:C)</f>
        <v>194.06899999999999</v>
      </c>
      <c r="G161" s="40">
        <f>SUMIF('III K'!A:A,A161,'III K'!B:B)</f>
        <v>673.15</v>
      </c>
      <c r="H161" s="40">
        <f>SUMIF('III K'!A:A,A161,'III K'!C:C)</f>
        <v>425.95800000000003</v>
      </c>
      <c r="I161" s="40">
        <f>SUMIF('IV K'!A:A,A161,'IV K'!B:B)</f>
        <v>0</v>
      </c>
      <c r="J161" s="40">
        <f>SUMIF('IV K'!A:A,A161,'IV K'!C:C)</f>
        <v>0</v>
      </c>
      <c r="K161" s="40">
        <f>SUMIF('2021 BEZ CLP'!A:A,A161,'2021 BEZ CLP'!B:B)</f>
        <v>972.07</v>
      </c>
      <c r="L161" s="40">
        <f>SUMIF('2021 BEZ CLP'!A:A,A161,'2021 BEZ CLP'!C:C)</f>
        <v>620.02700000000004</v>
      </c>
    </row>
    <row r="162" spans="1:12">
      <c r="A162" s="44" t="s">
        <v>397</v>
      </c>
      <c r="B162" s="44" t="s">
        <v>423</v>
      </c>
      <c r="C162" s="3">
        <f>SUMIF('I K'!A:A,A162,'I K'!B:B)</f>
        <v>1162.2</v>
      </c>
      <c r="D162" s="3">
        <f>SUMIF('I K'!A:A,A162,'I K'!C:C)</f>
        <v>271.05</v>
      </c>
      <c r="E162" s="3">
        <f>SUMIF('II K'!A:A,A162,'II K'!B:B)</f>
        <v>6654.3</v>
      </c>
      <c r="F162" s="40">
        <f>SUMIF('II K'!A:A,A162,'II K'!C:C)</f>
        <v>1812.35</v>
      </c>
      <c r="G162" s="40">
        <f>SUMIF('III K'!A:A,A162,'III K'!B:B)</f>
        <v>6974.56</v>
      </c>
      <c r="H162" s="40">
        <f>SUMIF('III K'!A:A,A162,'III K'!C:C)</f>
        <v>2058.67</v>
      </c>
      <c r="I162" s="40">
        <f>SUMIF('IV K'!A:A,A162,'IV K'!B:B)</f>
        <v>7905.86</v>
      </c>
      <c r="J162" s="40">
        <f>SUMIF('IV K'!A:A,A162,'IV K'!C:C)</f>
        <v>1344.52</v>
      </c>
      <c r="K162" s="40">
        <f>SUMIF('2021 BEZ CLP'!A:A,A162,'2021 BEZ CLP'!B:B)</f>
        <v>22696.92</v>
      </c>
      <c r="L162" s="40">
        <f>SUMIF('2021 BEZ CLP'!A:A,A162,'2021 BEZ CLP'!C:C)</f>
        <v>5486.59</v>
      </c>
    </row>
    <row r="163" spans="1:12">
      <c r="A163" s="44" t="s">
        <v>538</v>
      </c>
      <c r="B163" s="44" t="s">
        <v>422</v>
      </c>
      <c r="C163" s="3">
        <f>SUMIF('I K'!A:A,A163,'I K'!B:B)</f>
        <v>0</v>
      </c>
      <c r="D163" s="3">
        <f>SUMIF('I K'!A:A,A163,'I K'!C:C)</f>
        <v>0</v>
      </c>
      <c r="E163" s="3">
        <f>SUMIF('II K'!A:A,A163,'II K'!B:B)</f>
        <v>0</v>
      </c>
      <c r="F163" s="40">
        <f>SUMIF('II K'!A:A,A163,'II K'!C:C)</f>
        <v>0</v>
      </c>
      <c r="G163" s="40">
        <f>SUMIF('III K'!A:A,A163,'III K'!B:B)</f>
        <v>452</v>
      </c>
      <c r="H163" s="40">
        <f>SUMIF('III K'!A:A,A163,'III K'!C:C)</f>
        <v>302.10000000000002</v>
      </c>
      <c r="I163" s="40">
        <f>SUMIF('IV K'!A:A,A163,'IV K'!B:B)</f>
        <v>0</v>
      </c>
      <c r="J163" s="40">
        <f>SUMIF('IV K'!A:A,A163,'IV K'!C:C)</f>
        <v>0</v>
      </c>
      <c r="K163" s="40">
        <f>SUMIF('2021 BEZ CLP'!A:A,A163,'2021 BEZ CLP'!B:B)</f>
        <v>452</v>
      </c>
      <c r="L163" s="40">
        <f>SUMIF('2021 BEZ CLP'!A:A,A163,'2021 BEZ CLP'!C:C)</f>
        <v>302.10000000000002</v>
      </c>
    </row>
    <row r="164" spans="1:12">
      <c r="A164" s="44" t="s">
        <v>182</v>
      </c>
      <c r="B164" s="44" t="s">
        <v>422</v>
      </c>
      <c r="C164" s="3">
        <f>SUMIF('I K'!A:A,A164,'I K'!B:B)</f>
        <v>1380</v>
      </c>
      <c r="D164" s="3">
        <f>SUMIF('I K'!A:A,A164,'I K'!C:C)</f>
        <v>539.20000000000005</v>
      </c>
      <c r="E164" s="3">
        <f>SUMIF('II K'!A:A,A164,'II K'!B:B)</f>
        <v>2427.5</v>
      </c>
      <c r="F164" s="40">
        <f>SUMIF('II K'!A:A,A164,'II K'!C:C)</f>
        <v>1265.075</v>
      </c>
      <c r="G164" s="40">
        <f>SUMIF('III K'!A:A,A164,'III K'!B:B)</f>
        <v>1895.55</v>
      </c>
      <c r="H164" s="40">
        <f>SUMIF('III K'!A:A,A164,'III K'!C:C)</f>
        <v>989.14</v>
      </c>
      <c r="I164" s="40">
        <f>SUMIF('IV K'!A:A,A164,'IV K'!B:B)</f>
        <v>1723</v>
      </c>
      <c r="J164" s="40">
        <f>SUMIF('IV K'!A:A,A164,'IV K'!C:C)</f>
        <v>922.14</v>
      </c>
      <c r="K164" s="40">
        <f>SUMIF('2021 BEZ CLP'!A:A,A164,'2021 BEZ CLP'!B:B)</f>
        <v>7426.05</v>
      </c>
      <c r="L164" s="40">
        <f>SUMIF('2021 BEZ CLP'!A:A,A164,'2021 BEZ CLP'!C:C)</f>
        <v>3715.5549999999998</v>
      </c>
    </row>
    <row r="165" spans="1:12">
      <c r="A165" s="44" t="s">
        <v>65</v>
      </c>
      <c r="B165" s="44" t="s">
        <v>422</v>
      </c>
      <c r="C165" s="3">
        <f>SUMIF('I K'!A:A,A165,'I K'!B:B)</f>
        <v>805.42</v>
      </c>
      <c r="D165" s="3">
        <f>SUMIF('I K'!A:A,A165,'I K'!C:C)</f>
        <v>464.24</v>
      </c>
      <c r="E165" s="3">
        <f>SUMIF('II K'!A:A,A165,'II K'!B:B)</f>
        <v>0</v>
      </c>
      <c r="F165" s="40">
        <f>SUMIF('II K'!A:A,A165,'II K'!C:C)</f>
        <v>0</v>
      </c>
      <c r="G165" s="40">
        <f>SUMIF('III K'!A:A,A165,'III K'!B:B)</f>
        <v>791.25</v>
      </c>
      <c r="H165" s="40">
        <f>SUMIF('III K'!A:A,A165,'III K'!C:C)</f>
        <v>451.75</v>
      </c>
      <c r="I165" s="40">
        <f>SUMIF('IV K'!A:A,A165,'IV K'!B:B)</f>
        <v>0</v>
      </c>
      <c r="J165" s="40">
        <f>SUMIF('IV K'!A:A,A165,'IV K'!C:C)</f>
        <v>0</v>
      </c>
      <c r="K165" s="40">
        <f>SUMIF('2021 BEZ CLP'!A:A,A165,'2021 BEZ CLP'!B:B)</f>
        <v>1596.67</v>
      </c>
      <c r="L165" s="40">
        <f>SUMIF('2021 BEZ CLP'!A:A,A165,'2021 BEZ CLP'!C:C)</f>
        <v>915.99</v>
      </c>
    </row>
    <row r="166" spans="1:12">
      <c r="A166" s="44" t="s">
        <v>209</v>
      </c>
      <c r="B166" s="44" t="s">
        <v>422</v>
      </c>
      <c r="C166" s="3">
        <f>SUMIF('I K'!A:A,A166,'I K'!B:B)</f>
        <v>0</v>
      </c>
      <c r="D166" s="3">
        <f>SUMIF('I K'!A:A,A166,'I K'!C:C)</f>
        <v>0</v>
      </c>
      <c r="E166" s="3">
        <f>SUMIF('II K'!A:A,A166,'II K'!B:B)</f>
        <v>0</v>
      </c>
      <c r="F166" s="40">
        <f>SUMIF('II K'!A:A,A166,'II K'!C:C)</f>
        <v>0</v>
      </c>
      <c r="G166" s="40">
        <f>SUMIF('III K'!A:A,A166,'III K'!B:B)</f>
        <v>0</v>
      </c>
      <c r="H166" s="40">
        <f>SUMIF('III K'!A:A,A166,'III K'!C:C)</f>
        <v>0</v>
      </c>
      <c r="I166" s="40">
        <f>SUMIF('IV K'!A:A,A166,'IV K'!B:B)</f>
        <v>2219.1</v>
      </c>
      <c r="J166" s="40">
        <f>SUMIF('IV K'!A:A,A166,'IV K'!C:C)</f>
        <v>516.85</v>
      </c>
      <c r="K166" s="40">
        <f>SUMIF('2021 BEZ CLP'!A:A,A166,'2021 BEZ CLP'!B:B)</f>
        <v>2219.1</v>
      </c>
      <c r="L166" s="40">
        <f>SUMIF('2021 BEZ CLP'!A:A,A166,'2021 BEZ CLP'!C:C)</f>
        <v>516.85</v>
      </c>
    </row>
    <row r="167" spans="1:12">
      <c r="A167" s="44" t="s">
        <v>154</v>
      </c>
      <c r="B167" s="44" t="s">
        <v>422</v>
      </c>
      <c r="C167" s="3">
        <f>SUMIF('I K'!A:A,A167,'I K'!B:B)</f>
        <v>0</v>
      </c>
      <c r="D167" s="3">
        <f>SUMIF('I K'!A:A,A167,'I K'!C:C)</f>
        <v>0</v>
      </c>
      <c r="E167" s="3">
        <f>SUMIF('II K'!A:A,A167,'II K'!B:B)</f>
        <v>0</v>
      </c>
      <c r="F167" s="40">
        <f>SUMIF('II K'!A:A,A167,'II K'!C:C)</f>
        <v>0</v>
      </c>
      <c r="G167" s="40">
        <f>SUMIF('III K'!A:A,A167,'III K'!B:B)</f>
        <v>0</v>
      </c>
      <c r="H167" s="40">
        <f>SUMIF('III K'!A:A,A167,'III K'!C:C)</f>
        <v>0</v>
      </c>
      <c r="I167" s="40">
        <f>SUMIF('IV K'!A:A,A167,'IV K'!B:B)</f>
        <v>113.04</v>
      </c>
      <c r="J167" s="40">
        <f>SUMIF('IV K'!A:A,A167,'IV K'!C:C)</f>
        <v>58.66</v>
      </c>
      <c r="K167" s="40">
        <f>SUMIF('2021 BEZ CLP'!A:A,A167,'2021 BEZ CLP'!B:B)</f>
        <v>113.04</v>
      </c>
      <c r="L167" s="40">
        <f>SUMIF('2021 BEZ CLP'!A:A,A167,'2021 BEZ CLP'!C:C)</f>
        <v>58.66</v>
      </c>
    </row>
    <row r="168" spans="1:12">
      <c r="A168" s="44" t="s">
        <v>78</v>
      </c>
      <c r="B168" s="44" t="s">
        <v>422</v>
      </c>
      <c r="C168" s="3">
        <f>SUMIF('I K'!A:A,A168,'I K'!B:B)</f>
        <v>1327.16</v>
      </c>
      <c r="D168" s="3">
        <f>SUMIF('I K'!A:A,A168,'I K'!C:C)</f>
        <v>858.76</v>
      </c>
      <c r="E168" s="3">
        <f>SUMIF('II K'!A:A,A168,'II K'!B:B)</f>
        <v>0</v>
      </c>
      <c r="F168" s="40">
        <f>SUMIF('II K'!A:A,A168,'II K'!C:C)</f>
        <v>0</v>
      </c>
      <c r="G168" s="40">
        <f>SUMIF('III K'!A:A,A168,'III K'!B:B)</f>
        <v>0</v>
      </c>
      <c r="H168" s="40">
        <f>SUMIF('III K'!A:A,A168,'III K'!C:C)</f>
        <v>0</v>
      </c>
      <c r="I168" s="40">
        <f>SUMIF('IV K'!A:A,A168,'IV K'!B:B)</f>
        <v>1485.34</v>
      </c>
      <c r="J168" s="40">
        <f>SUMIF('IV K'!A:A,A168,'IV K'!C:C)</f>
        <v>937.74199999999996</v>
      </c>
      <c r="K168" s="40">
        <f>SUMIF('2021 BEZ CLP'!A:A,A168,'2021 BEZ CLP'!B:B)</f>
        <v>2812.5</v>
      </c>
      <c r="L168" s="40">
        <f>SUMIF('2021 BEZ CLP'!A:A,A168,'2021 BEZ CLP'!C:C)</f>
        <v>1796.502</v>
      </c>
    </row>
    <row r="169" spans="1:12">
      <c r="A169" s="44" t="s">
        <v>441</v>
      </c>
      <c r="B169" s="44" t="s">
        <v>422</v>
      </c>
      <c r="C169" s="3">
        <f>SUMIF('I K'!A:A,A169,'I K'!B:B)</f>
        <v>0</v>
      </c>
      <c r="D169" s="3">
        <f>SUMIF('I K'!A:A,A169,'I K'!C:C)</f>
        <v>0</v>
      </c>
      <c r="E169" s="3">
        <f>SUMIF('II K'!A:A,A169,'II K'!B:B)</f>
        <v>0</v>
      </c>
      <c r="F169" s="40">
        <f>SUMIF('II K'!A:A,A169,'II K'!C:C)</f>
        <v>0</v>
      </c>
      <c r="G169" s="40">
        <f>SUMIF('III K'!A:A,A169,'III K'!B:B)</f>
        <v>400</v>
      </c>
      <c r="H169" s="40">
        <f>SUMIF('III K'!A:A,A169,'III K'!C:C)</f>
        <v>203.3</v>
      </c>
      <c r="I169" s="40">
        <f>SUMIF('IV K'!A:A,A169,'IV K'!B:B)</f>
        <v>0</v>
      </c>
      <c r="J169" s="40">
        <f>SUMIF('IV K'!A:A,A169,'IV K'!C:C)</f>
        <v>0</v>
      </c>
      <c r="K169" s="40">
        <f>SUMIF('2021 BEZ CLP'!A:A,A169,'2021 BEZ CLP'!B:B)</f>
        <v>400</v>
      </c>
      <c r="L169" s="40">
        <f>SUMIF('2021 BEZ CLP'!A:A,A169,'2021 BEZ CLP'!C:C)</f>
        <v>203.3</v>
      </c>
    </row>
    <row r="170" spans="1:12">
      <c r="A170" s="44" t="s">
        <v>306</v>
      </c>
      <c r="B170" s="44" t="s">
        <v>426</v>
      </c>
      <c r="C170" s="3">
        <f>SUMIF('I K'!A:A,A170,'I K'!B:B)</f>
        <v>1155.8399999999999</v>
      </c>
      <c r="D170" s="3">
        <f>SUMIF('I K'!A:A,A170,'I K'!C:C)</f>
        <v>319.2</v>
      </c>
      <c r="E170" s="3">
        <f>SUMIF('II K'!A:A,A170,'II K'!B:B)</f>
        <v>0</v>
      </c>
      <c r="F170" s="40">
        <f>SUMIF('II K'!A:A,A170,'II K'!C:C)</f>
        <v>0</v>
      </c>
      <c r="G170" s="40">
        <f>SUMIF('III K'!A:A,A170,'III K'!B:B)</f>
        <v>0</v>
      </c>
      <c r="H170" s="40">
        <f>SUMIF('III K'!A:A,A170,'III K'!C:C)</f>
        <v>0</v>
      </c>
      <c r="I170" s="40">
        <f>SUMIF('IV K'!A:A,A170,'IV K'!B:B)</f>
        <v>0</v>
      </c>
      <c r="J170" s="40">
        <f>SUMIF('IV K'!A:A,A170,'IV K'!C:C)</f>
        <v>0</v>
      </c>
      <c r="K170" s="40">
        <f>SUMIF('2021 BEZ CLP'!A:A,A170,'2021 BEZ CLP'!B:B)</f>
        <v>1155.8399999999999</v>
      </c>
      <c r="L170" s="40">
        <f>SUMIF('2021 BEZ CLP'!A:A,A170,'2021 BEZ CLP'!C:C)</f>
        <v>319.2</v>
      </c>
    </row>
    <row r="171" spans="1:12">
      <c r="A171" s="44" t="s">
        <v>318</v>
      </c>
      <c r="B171" s="44" t="s">
        <v>426</v>
      </c>
      <c r="C171" s="3">
        <f>SUMIF('I K'!A:A,A171,'I K'!B:B)</f>
        <v>3887.56</v>
      </c>
      <c r="D171" s="3">
        <f>SUMIF('I K'!A:A,A171,'I K'!C:C)</f>
        <v>1720.58</v>
      </c>
      <c r="E171" s="3">
        <f>SUMIF('II K'!A:A,A171,'II K'!B:B)</f>
        <v>7860.9</v>
      </c>
      <c r="F171" s="40">
        <f>SUMIF('II K'!A:A,A171,'II K'!C:C)</f>
        <v>2017.345</v>
      </c>
      <c r="G171" s="40">
        <f>SUMIF('III K'!A:A,A171,'III K'!B:B)</f>
        <v>7052.05</v>
      </c>
      <c r="H171" s="40">
        <f>SUMIF('III K'!A:A,A171,'III K'!C:C)</f>
        <v>3232.97</v>
      </c>
      <c r="I171" s="40">
        <f>SUMIF('IV K'!A:A,A171,'IV K'!B:B)</f>
        <v>18138.14</v>
      </c>
      <c r="J171" s="40">
        <f>SUMIF('IV K'!A:A,A171,'IV K'!C:C)</f>
        <v>4739.482</v>
      </c>
      <c r="K171" s="40">
        <f>SUMIF('2021 BEZ CLP'!A:A,A171,'2021 BEZ CLP'!B:B)</f>
        <v>36938.65</v>
      </c>
      <c r="L171" s="40">
        <f>SUMIF('2021 BEZ CLP'!A:A,A171,'2021 BEZ CLP'!C:C)</f>
        <v>11710.377</v>
      </c>
    </row>
    <row r="172" spans="1:12">
      <c r="A172" s="44" t="s">
        <v>315</v>
      </c>
      <c r="B172" s="44" t="s">
        <v>423</v>
      </c>
      <c r="C172" s="3">
        <f>SUMIF('I K'!A:A,A172,'I K'!B:B)</f>
        <v>4418.38</v>
      </c>
      <c r="D172" s="3">
        <f>SUMIF('I K'!A:A,A172,'I K'!C:C)</f>
        <v>2552.56</v>
      </c>
      <c r="E172" s="3">
        <f>SUMIF('II K'!A:A,A172,'II K'!B:B)</f>
        <v>4387.96</v>
      </c>
      <c r="F172" s="40">
        <f>SUMIF('II K'!A:A,A172,'II K'!C:C)</f>
        <v>2544.62</v>
      </c>
      <c r="G172" s="40">
        <f>SUMIF('III K'!A:A,A172,'III K'!B:B)</f>
        <v>4465.18</v>
      </c>
      <c r="H172" s="40">
        <f>SUMIF('III K'!A:A,A172,'III K'!C:C)</f>
        <v>2584.1799999999998</v>
      </c>
      <c r="I172" s="40">
        <f>SUMIF('IV K'!A:A,A172,'IV K'!B:B)</f>
        <v>0</v>
      </c>
      <c r="J172" s="40">
        <f>SUMIF('IV K'!A:A,A172,'IV K'!C:C)</f>
        <v>0</v>
      </c>
      <c r="K172" s="40">
        <f>SUMIF('2021 BEZ CLP'!A:A,A172,'2021 BEZ CLP'!B:B)</f>
        <v>13271.52</v>
      </c>
      <c r="L172" s="40">
        <f>SUMIF('2021 BEZ CLP'!A:A,A172,'2021 BEZ CLP'!C:C)</f>
        <v>7681.36</v>
      </c>
    </row>
    <row r="173" spans="1:12">
      <c r="A173" s="44" t="s">
        <v>255</v>
      </c>
      <c r="B173" s="44" t="s">
        <v>426</v>
      </c>
      <c r="C173" s="3">
        <f>SUMIF('I K'!A:A,A173,'I K'!B:B)</f>
        <v>0</v>
      </c>
      <c r="D173" s="3">
        <f>SUMIF('I K'!A:A,A173,'I K'!C:C)</f>
        <v>0</v>
      </c>
      <c r="E173" s="3">
        <f>SUMIF('II K'!A:A,A173,'II K'!B:B)</f>
        <v>0</v>
      </c>
      <c r="F173" s="40">
        <f>SUMIF('II K'!A:A,A173,'II K'!C:C)</f>
        <v>0</v>
      </c>
      <c r="G173" s="40">
        <f>SUMIF('III K'!A:A,A173,'III K'!B:B)</f>
        <v>1918.67</v>
      </c>
      <c r="H173" s="40">
        <f>SUMIF('III K'!A:A,A173,'III K'!C:C)</f>
        <v>880.52</v>
      </c>
      <c r="I173" s="40">
        <f>SUMIF('IV K'!A:A,A173,'IV K'!B:B)</f>
        <v>112</v>
      </c>
      <c r="J173" s="40">
        <f>SUMIF('IV K'!A:A,A173,'IV K'!C:C)</f>
        <v>45.76</v>
      </c>
      <c r="K173" s="40">
        <f>SUMIF('2021 BEZ CLP'!A:A,A173,'2021 BEZ CLP'!B:B)</f>
        <v>2030.67</v>
      </c>
      <c r="L173" s="40">
        <f>SUMIF('2021 BEZ CLP'!A:A,A173,'2021 BEZ CLP'!C:C)</f>
        <v>926.28</v>
      </c>
    </row>
    <row r="174" spans="1:12">
      <c r="A174" s="44" t="s">
        <v>11</v>
      </c>
      <c r="B174" s="44" t="s">
        <v>422</v>
      </c>
      <c r="C174" s="3">
        <f>SUMIF('I K'!A:A,A174,'I K'!B:B)</f>
        <v>0</v>
      </c>
      <c r="D174" s="3">
        <f>SUMIF('I K'!A:A,A174,'I K'!C:C)</f>
        <v>0</v>
      </c>
      <c r="E174" s="3">
        <f>SUMIF('II K'!A:A,A174,'II K'!B:B)</f>
        <v>0</v>
      </c>
      <c r="F174" s="40">
        <f>SUMIF('II K'!A:A,A174,'II K'!C:C)</f>
        <v>0</v>
      </c>
      <c r="G174" s="40">
        <f>SUMIF('III K'!A:A,A174,'III K'!B:B)</f>
        <v>0</v>
      </c>
      <c r="H174" s="40">
        <f>SUMIF('III K'!A:A,A174,'III K'!C:C)</f>
        <v>0</v>
      </c>
      <c r="I174" s="40">
        <f>SUMIF('IV K'!A:A,A174,'IV K'!B:B)</f>
        <v>0</v>
      </c>
      <c r="J174" s="40">
        <f>SUMIF('IV K'!A:A,A174,'IV K'!C:C)</f>
        <v>0</v>
      </c>
      <c r="K174" s="40">
        <f>SUMIF('2021 BEZ CLP'!A:A,A174,'2021 BEZ CLP'!B:B)</f>
        <v>0</v>
      </c>
      <c r="L174" s="40">
        <f>SUMIF('2021 BEZ CLP'!A:A,A174,'2021 BEZ CLP'!C:C)</f>
        <v>0</v>
      </c>
    </row>
    <row r="175" spans="1:12">
      <c r="A175" s="44" t="s">
        <v>212</v>
      </c>
      <c r="B175" s="44" t="s">
        <v>422</v>
      </c>
      <c r="C175" s="3">
        <f>SUMIF('I K'!A:A,A175,'I K'!B:B)</f>
        <v>280</v>
      </c>
      <c r="D175" s="3">
        <f>SUMIF('I K'!A:A,A175,'I K'!C:C)</f>
        <v>176.02</v>
      </c>
      <c r="E175" s="3">
        <f>SUMIF('II K'!A:A,A175,'II K'!B:B)</f>
        <v>0</v>
      </c>
      <c r="F175" s="40">
        <f>SUMIF('II K'!A:A,A175,'II K'!C:C)</f>
        <v>0</v>
      </c>
      <c r="G175" s="40">
        <f>SUMIF('III K'!A:A,A175,'III K'!B:B)</f>
        <v>0</v>
      </c>
      <c r="H175" s="40">
        <f>SUMIF('III K'!A:A,A175,'III K'!C:C)</f>
        <v>0</v>
      </c>
      <c r="I175" s="40">
        <f>SUMIF('IV K'!A:A,A175,'IV K'!B:B)</f>
        <v>0</v>
      </c>
      <c r="J175" s="40">
        <f>SUMIF('IV K'!A:A,A175,'IV K'!C:C)</f>
        <v>0</v>
      </c>
      <c r="K175" s="40">
        <f>SUMIF('2021 BEZ CLP'!A:A,A175,'2021 BEZ CLP'!B:B)</f>
        <v>280</v>
      </c>
      <c r="L175" s="40">
        <f>SUMIF('2021 BEZ CLP'!A:A,A175,'2021 BEZ CLP'!C:C)</f>
        <v>176.02</v>
      </c>
    </row>
    <row r="176" spans="1:12">
      <c r="A176" s="44" t="s">
        <v>171</v>
      </c>
      <c r="B176" s="44" t="s">
        <v>422</v>
      </c>
      <c r="C176" s="3">
        <f>SUMIF('I K'!A:A,A176,'I K'!B:B)</f>
        <v>3525</v>
      </c>
      <c r="D176" s="3">
        <f>SUMIF('I K'!A:A,A176,'I K'!C:C)</f>
        <v>2990.77</v>
      </c>
      <c r="E176" s="3">
        <f>SUMIF('II K'!A:A,A176,'II K'!B:B)</f>
        <v>2020</v>
      </c>
      <c r="F176" s="40">
        <f>SUMIF('II K'!A:A,A176,'II K'!C:C)</f>
        <v>1734.1</v>
      </c>
      <c r="G176" s="40">
        <f>SUMIF('III K'!A:A,A176,'III K'!B:B)</f>
        <v>1300</v>
      </c>
      <c r="H176" s="40">
        <f>SUMIF('III K'!A:A,A176,'III K'!C:C)</f>
        <v>1121.78</v>
      </c>
      <c r="I176" s="40">
        <f>SUMIF('IV K'!A:A,A176,'IV K'!B:B)</f>
        <v>1300</v>
      </c>
      <c r="J176" s="40">
        <f>SUMIF('IV K'!A:A,A176,'IV K'!C:C)</f>
        <v>1108.18</v>
      </c>
      <c r="K176" s="40">
        <f>SUMIF('2021 BEZ CLP'!A:A,A176,'2021 BEZ CLP'!B:B)</f>
        <v>8145</v>
      </c>
      <c r="L176" s="40">
        <f>SUMIF('2021 BEZ CLP'!A:A,A176,'2021 BEZ CLP'!C:C)</f>
        <v>6954.83</v>
      </c>
    </row>
    <row r="177" spans="1:12">
      <c r="A177" s="44" t="s">
        <v>187</v>
      </c>
      <c r="B177" s="44" t="s">
        <v>422</v>
      </c>
      <c r="C177" s="3">
        <f>SUMIF('I K'!A:A,A177,'I K'!B:B)</f>
        <v>0</v>
      </c>
      <c r="D177" s="3">
        <f>SUMIF('I K'!A:A,A177,'I K'!C:C)</f>
        <v>0</v>
      </c>
      <c r="E177" s="3">
        <f>SUMIF('II K'!A:A,A177,'II K'!B:B)</f>
        <v>0</v>
      </c>
      <c r="F177" s="40">
        <f>SUMIF('II K'!A:A,A177,'II K'!C:C)</f>
        <v>0</v>
      </c>
      <c r="G177" s="40">
        <f>SUMIF('III K'!A:A,A177,'III K'!B:B)</f>
        <v>492.65</v>
      </c>
      <c r="H177" s="40">
        <f>SUMIF('III K'!A:A,A177,'III K'!C:C)</f>
        <v>233.17</v>
      </c>
      <c r="I177" s="40">
        <f>SUMIF('IV K'!A:A,A177,'IV K'!B:B)</f>
        <v>0</v>
      </c>
      <c r="J177" s="40">
        <f>SUMIF('IV K'!A:A,A177,'IV K'!C:C)</f>
        <v>0</v>
      </c>
      <c r="K177" s="40">
        <f>SUMIF('2021 BEZ CLP'!A:A,A177,'2021 BEZ CLP'!B:B)</f>
        <v>492.65</v>
      </c>
      <c r="L177" s="40">
        <f>SUMIF('2021 BEZ CLP'!A:A,A177,'2021 BEZ CLP'!C:C)</f>
        <v>233.17</v>
      </c>
    </row>
    <row r="178" spans="1:12">
      <c r="A178" s="44" t="s">
        <v>831</v>
      </c>
      <c r="B178" s="44" t="s">
        <v>422</v>
      </c>
      <c r="C178" s="3">
        <f>SUMIF('I K'!A:A,A178,'I K'!B:B)</f>
        <v>0</v>
      </c>
      <c r="D178" s="3">
        <f>SUMIF('I K'!A:A,A178,'I K'!C:C)</f>
        <v>0</v>
      </c>
      <c r="E178" s="3">
        <f>SUMIF('II K'!A:A,A178,'II K'!B:B)</f>
        <v>0</v>
      </c>
      <c r="F178" s="40">
        <f>SUMIF('II K'!A:A,A178,'II K'!C:C)</f>
        <v>0</v>
      </c>
      <c r="G178" s="40">
        <f>SUMIF('III K'!A:A,A178,'III K'!B:B)</f>
        <v>0</v>
      </c>
      <c r="H178" s="40">
        <f>SUMIF('III K'!A:A,A178,'III K'!C:C)</f>
        <v>0</v>
      </c>
      <c r="I178" s="40">
        <f>SUMIF('IV K'!A:A,A178,'IV K'!B:B)</f>
        <v>0</v>
      </c>
      <c r="J178" s="40">
        <f>SUMIF('IV K'!A:A,A178,'IV K'!C:C)</f>
        <v>0</v>
      </c>
      <c r="K178" s="40">
        <f>SUMIF('2021 BEZ CLP'!A:A,A178,'2021 BEZ CLP'!B:B)</f>
        <v>0</v>
      </c>
      <c r="L178" s="40">
        <f>SUMIF('2021 BEZ CLP'!A:A,A178,'2021 BEZ CLP'!C:C)</f>
        <v>0</v>
      </c>
    </row>
    <row r="179" spans="1:12">
      <c r="A179" s="44" t="s">
        <v>83</v>
      </c>
      <c r="B179" s="44" t="s">
        <v>422</v>
      </c>
      <c r="C179" s="3">
        <f>SUMIF('I K'!A:A,A179,'I K'!B:B)</f>
        <v>0</v>
      </c>
      <c r="D179" s="3">
        <f>SUMIF('I K'!A:A,A179,'I K'!C:C)</f>
        <v>0</v>
      </c>
      <c r="E179" s="3">
        <f>SUMIF('II K'!A:A,A179,'II K'!B:B)</f>
        <v>626</v>
      </c>
      <c r="F179" s="40">
        <f>SUMIF('II K'!A:A,A179,'II K'!C:C)</f>
        <v>452.02199999999999</v>
      </c>
      <c r="G179" s="40">
        <f>SUMIF('III K'!A:A,A179,'III K'!B:B)</f>
        <v>0</v>
      </c>
      <c r="H179" s="40">
        <f>SUMIF('III K'!A:A,A179,'III K'!C:C)</f>
        <v>0</v>
      </c>
      <c r="I179" s="40">
        <f>SUMIF('IV K'!A:A,A179,'IV K'!B:B)</f>
        <v>803.2</v>
      </c>
      <c r="J179" s="40">
        <f>SUMIF('IV K'!A:A,A179,'IV K'!C:C)</f>
        <v>592.428</v>
      </c>
      <c r="K179" s="40">
        <f>SUMIF('2021 BEZ CLP'!A:A,A179,'2021 BEZ CLP'!B:B)</f>
        <v>1429.2</v>
      </c>
      <c r="L179" s="40">
        <f>SUMIF('2021 BEZ CLP'!A:A,A179,'2021 BEZ CLP'!C:C)</f>
        <v>1044.45</v>
      </c>
    </row>
    <row r="180" spans="1:12">
      <c r="A180" s="44" t="s">
        <v>190</v>
      </c>
      <c r="B180" s="44" t="s">
        <v>422</v>
      </c>
      <c r="C180" s="3">
        <f>SUMIF('I K'!A:A,A180,'I K'!B:B)</f>
        <v>0</v>
      </c>
      <c r="D180" s="3">
        <f>SUMIF('I K'!A:A,A180,'I K'!C:C)</f>
        <v>0</v>
      </c>
      <c r="E180" s="3">
        <f>SUMIF('II K'!A:A,A180,'II K'!B:B)</f>
        <v>0</v>
      </c>
      <c r="F180" s="40">
        <f>SUMIF('II K'!A:A,A180,'II K'!C:C)</f>
        <v>0</v>
      </c>
      <c r="G180" s="40">
        <f>SUMIF('III K'!A:A,A180,'III K'!B:B)</f>
        <v>0</v>
      </c>
      <c r="H180" s="40">
        <f>SUMIF('III K'!A:A,A180,'III K'!C:C)</f>
        <v>0</v>
      </c>
      <c r="I180" s="40">
        <f>SUMIF('IV K'!A:A,A180,'IV K'!B:B)</f>
        <v>2130.63</v>
      </c>
      <c r="J180" s="40">
        <f>SUMIF('IV K'!A:A,A180,'IV K'!C:C)</f>
        <v>1065.7550000000001</v>
      </c>
      <c r="K180" s="40">
        <f>SUMIF('2021 BEZ CLP'!A:A,A180,'2021 BEZ CLP'!B:B)</f>
        <v>2130.63</v>
      </c>
      <c r="L180" s="40">
        <f>SUMIF('2021 BEZ CLP'!A:A,A180,'2021 BEZ CLP'!C:C)</f>
        <v>1065.7550000000001</v>
      </c>
    </row>
    <row r="181" spans="1:12">
      <c r="A181" s="44" t="s">
        <v>832</v>
      </c>
      <c r="B181" s="44" t="s">
        <v>423</v>
      </c>
      <c r="C181" s="3">
        <f>SUMIF('I K'!A:A,A181,'I K'!B:B)</f>
        <v>0</v>
      </c>
      <c r="D181" s="3">
        <f>SUMIF('I K'!A:A,A181,'I K'!C:C)</f>
        <v>0</v>
      </c>
      <c r="E181" s="3">
        <f>SUMIF('II K'!A:A,A181,'II K'!B:B)</f>
        <v>0</v>
      </c>
      <c r="F181" s="40">
        <f>SUMIF('II K'!A:A,A181,'II K'!C:C)</f>
        <v>0</v>
      </c>
      <c r="G181" s="40">
        <f>SUMIF('III K'!A:A,A181,'III K'!B:B)</f>
        <v>0</v>
      </c>
      <c r="H181" s="40">
        <f>SUMIF('III K'!A:A,A181,'III K'!C:C)</f>
        <v>0</v>
      </c>
      <c r="I181" s="40">
        <f>SUMIF('IV K'!A:A,A181,'IV K'!B:B)</f>
        <v>0</v>
      </c>
      <c r="J181" s="40">
        <f>SUMIF('IV K'!A:A,A181,'IV K'!C:C)</f>
        <v>0</v>
      </c>
      <c r="K181" s="40">
        <f>SUMIF('2021 BEZ CLP'!A:A,A181,'2021 BEZ CLP'!B:B)</f>
        <v>0</v>
      </c>
      <c r="L181" s="40">
        <f>SUMIF('2021 BEZ CLP'!A:A,A181,'2021 BEZ CLP'!C:C)</f>
        <v>0</v>
      </c>
    </row>
    <row r="182" spans="1:12">
      <c r="A182" s="44" t="s">
        <v>442</v>
      </c>
      <c r="B182" s="44" t="s">
        <v>423</v>
      </c>
      <c r="C182" s="3">
        <f>SUMIF('I K'!A:A,A182,'I K'!B:B)</f>
        <v>1924.08</v>
      </c>
      <c r="D182" s="3">
        <f>SUMIF('I K'!A:A,A182,'I K'!C:C)</f>
        <v>930.81399999999996</v>
      </c>
      <c r="E182" s="3">
        <f>SUMIF('II K'!A:A,A182,'II K'!B:B)</f>
        <v>0</v>
      </c>
      <c r="F182" s="40">
        <f>SUMIF('II K'!A:A,A182,'II K'!C:C)</f>
        <v>0</v>
      </c>
      <c r="G182" s="40">
        <f>SUMIF('III K'!A:A,A182,'III K'!B:B)</f>
        <v>1556.14</v>
      </c>
      <c r="H182" s="40">
        <f>SUMIF('III K'!A:A,A182,'III K'!C:C)</f>
        <v>779.25199999999995</v>
      </c>
      <c r="I182" s="40">
        <f>SUMIF('IV K'!A:A,A182,'IV K'!B:B)</f>
        <v>0</v>
      </c>
      <c r="J182" s="40">
        <f>SUMIF('IV K'!A:A,A182,'IV K'!C:C)</f>
        <v>0</v>
      </c>
      <c r="K182" s="40">
        <f>SUMIF('2021 BEZ CLP'!A:A,A182,'2021 BEZ CLP'!B:B)</f>
        <v>3480.22</v>
      </c>
      <c r="L182" s="40">
        <f>SUMIF('2021 BEZ CLP'!A:A,A182,'2021 BEZ CLP'!C:C)</f>
        <v>1710.066</v>
      </c>
    </row>
    <row r="183" spans="1:12">
      <c r="A183" s="44" t="s">
        <v>213</v>
      </c>
      <c r="B183" s="44" t="s">
        <v>422</v>
      </c>
      <c r="C183" s="3">
        <f>SUMIF('I K'!A:A,A183,'I K'!B:B)</f>
        <v>0</v>
      </c>
      <c r="D183" s="3">
        <f>SUMIF('I K'!A:A,A183,'I K'!C:C)</f>
        <v>0</v>
      </c>
      <c r="E183" s="3">
        <f>SUMIF('II K'!A:A,A183,'II K'!B:B)</f>
        <v>0</v>
      </c>
      <c r="F183" s="40">
        <f>SUMIF('II K'!A:A,A183,'II K'!C:C)</f>
        <v>0</v>
      </c>
      <c r="G183" s="40">
        <f>SUMIF('III K'!A:A,A183,'III K'!B:B)</f>
        <v>1100</v>
      </c>
      <c r="H183" s="40">
        <f>SUMIF('III K'!A:A,A183,'III K'!C:C)</f>
        <v>576.29999999999995</v>
      </c>
      <c r="I183" s="40">
        <f>SUMIF('IV K'!A:A,A183,'IV K'!B:B)</f>
        <v>900</v>
      </c>
      <c r="J183" s="40">
        <f>SUMIF('IV K'!A:A,A183,'IV K'!C:C)</f>
        <v>382.2</v>
      </c>
      <c r="K183" s="40">
        <f>SUMIF('2021 BEZ CLP'!A:A,A183,'2021 BEZ CLP'!B:B)</f>
        <v>2000</v>
      </c>
      <c r="L183" s="40">
        <f>SUMIF('2021 BEZ CLP'!A:A,A183,'2021 BEZ CLP'!C:C)</f>
        <v>958.5</v>
      </c>
    </row>
    <row r="184" spans="1:12">
      <c r="A184" s="44" t="s">
        <v>234</v>
      </c>
      <c r="B184" s="44" t="s">
        <v>426</v>
      </c>
      <c r="C184" s="3">
        <f>SUMIF('I K'!A:A,A184,'I K'!B:B)</f>
        <v>0</v>
      </c>
      <c r="D184" s="3">
        <f>SUMIF('I K'!A:A,A184,'I K'!C:C)</f>
        <v>0</v>
      </c>
      <c r="E184" s="3">
        <f>SUMIF('II K'!A:A,A184,'II K'!B:B)</f>
        <v>1021.68</v>
      </c>
      <c r="F184" s="40">
        <f>SUMIF('II K'!A:A,A184,'II K'!C:C)</f>
        <v>545.91999999999996</v>
      </c>
      <c r="G184" s="40">
        <f>SUMIF('III K'!A:A,A184,'III K'!B:B)</f>
        <v>0</v>
      </c>
      <c r="H184" s="40">
        <f>SUMIF('III K'!A:A,A184,'III K'!C:C)</f>
        <v>0</v>
      </c>
      <c r="I184" s="40">
        <f>SUMIF('IV K'!A:A,A184,'IV K'!B:B)</f>
        <v>0</v>
      </c>
      <c r="J184" s="40">
        <f>SUMIF('IV K'!A:A,A184,'IV K'!C:C)</f>
        <v>0</v>
      </c>
      <c r="K184" s="40">
        <f>SUMIF('2021 BEZ CLP'!A:A,A184,'2021 BEZ CLP'!B:B)</f>
        <v>1021.68</v>
      </c>
      <c r="L184" s="40">
        <f>SUMIF('2021 BEZ CLP'!A:A,A184,'2021 BEZ CLP'!C:C)</f>
        <v>545.91999999999996</v>
      </c>
    </row>
    <row r="185" spans="1:12">
      <c r="A185" s="44" t="s">
        <v>673</v>
      </c>
      <c r="B185" s="44" t="s">
        <v>427</v>
      </c>
      <c r="C185" s="3">
        <f>SUMIF('I K'!A:A,A185,'I K'!B:B)</f>
        <v>6997.62</v>
      </c>
      <c r="D185" s="3">
        <f>SUMIF('I K'!A:A,A185,'I K'!C:C)</f>
        <v>1327.14</v>
      </c>
      <c r="E185" s="3">
        <f>SUMIF('II K'!A:A,A185,'II K'!B:B)</f>
        <v>9640.1200000000008</v>
      </c>
      <c r="F185" s="40">
        <f>SUMIF('II K'!A:A,A185,'II K'!C:C)</f>
        <v>2257.4650000000001</v>
      </c>
      <c r="G185" s="40">
        <f>SUMIF('III K'!A:A,A185,'III K'!B:B)</f>
        <v>12519.23</v>
      </c>
      <c r="H185" s="40">
        <f>SUMIF('III K'!A:A,A185,'III K'!C:C)</f>
        <v>2514.83</v>
      </c>
      <c r="I185" s="40">
        <f>SUMIF('IV K'!A:A,A185,'IV K'!B:B)</f>
        <v>11810.57</v>
      </c>
      <c r="J185" s="40">
        <f>SUMIF('IV K'!A:A,A185,'IV K'!C:C)</f>
        <v>2251.88</v>
      </c>
      <c r="K185" s="40">
        <f>SUMIF('2021 BEZ CLP'!A:A,A185,'2021 BEZ CLP'!B:B)</f>
        <v>40967.54</v>
      </c>
      <c r="L185" s="40">
        <f>SUMIF('2021 BEZ CLP'!A:A,A185,'2021 BEZ CLP'!C:C)</f>
        <v>8351.3150000000005</v>
      </c>
    </row>
    <row r="186" spans="1:12">
      <c r="A186" s="44" t="s">
        <v>201</v>
      </c>
      <c r="B186" s="44" t="s">
        <v>422</v>
      </c>
      <c r="C186" s="3">
        <f>SUMIF('I K'!A:A,A186,'I K'!B:B)</f>
        <v>0</v>
      </c>
      <c r="D186" s="3">
        <f>SUMIF('I K'!A:A,A186,'I K'!C:C)</f>
        <v>0</v>
      </c>
      <c r="E186" s="3">
        <f>SUMIF('II K'!A:A,A186,'II K'!B:B)</f>
        <v>0</v>
      </c>
      <c r="F186" s="40">
        <f>SUMIF('II K'!A:A,A186,'II K'!C:C)</f>
        <v>0</v>
      </c>
      <c r="G186" s="40">
        <f>SUMIF('III K'!A:A,A186,'III K'!B:B)</f>
        <v>635.34</v>
      </c>
      <c r="H186" s="40">
        <f>SUMIF('III K'!A:A,A186,'III K'!C:C)</f>
        <v>400.25099999999998</v>
      </c>
      <c r="I186" s="40">
        <f>SUMIF('IV K'!A:A,A186,'IV K'!B:B)</f>
        <v>0</v>
      </c>
      <c r="J186" s="40">
        <f>SUMIF('IV K'!A:A,A186,'IV K'!C:C)</f>
        <v>0</v>
      </c>
      <c r="K186" s="40">
        <f>SUMIF('2021 BEZ CLP'!A:A,A186,'2021 BEZ CLP'!B:B)</f>
        <v>635.34</v>
      </c>
      <c r="L186" s="40">
        <f>SUMIF('2021 BEZ CLP'!A:A,A186,'2021 BEZ CLP'!C:C)</f>
        <v>400.25099999999998</v>
      </c>
    </row>
    <row r="187" spans="1:12">
      <c r="A187" s="44" t="s">
        <v>176</v>
      </c>
      <c r="B187" s="44" t="s">
        <v>422</v>
      </c>
      <c r="C187" s="3">
        <f>SUMIF('I K'!A:A,A187,'I K'!B:B)</f>
        <v>1383.2</v>
      </c>
      <c r="D187" s="3">
        <f>SUMIF('I K'!A:A,A187,'I K'!C:C)</f>
        <v>783.12800000000004</v>
      </c>
      <c r="E187" s="3">
        <f>SUMIF('II K'!A:A,A187,'II K'!B:B)</f>
        <v>1081.5999999999999</v>
      </c>
      <c r="F187" s="40">
        <f>SUMIF('II K'!A:A,A187,'II K'!C:C)</f>
        <v>608.41600000000005</v>
      </c>
      <c r="G187" s="40">
        <f>SUMIF('III K'!A:A,A187,'III K'!B:B)</f>
        <v>1331.2</v>
      </c>
      <c r="H187" s="40">
        <f>SUMIF('III K'!A:A,A187,'III K'!C:C)</f>
        <v>784.77599999999995</v>
      </c>
      <c r="I187" s="40">
        <f>SUMIF('IV K'!A:A,A187,'IV K'!B:B)</f>
        <v>712.4</v>
      </c>
      <c r="J187" s="40">
        <f>SUMIF('IV K'!A:A,A187,'IV K'!C:C)</f>
        <v>392.07</v>
      </c>
      <c r="K187" s="40">
        <f>SUMIF('2021 BEZ CLP'!A:A,A187,'2021 BEZ CLP'!B:B)</f>
        <v>4508.3999999999996</v>
      </c>
      <c r="L187" s="40">
        <f>SUMIF('2021 BEZ CLP'!A:A,A187,'2021 BEZ CLP'!C:C)</f>
        <v>2568.39</v>
      </c>
    </row>
    <row r="188" spans="1:12">
      <c r="A188" s="44" t="s">
        <v>403</v>
      </c>
      <c r="B188" s="44" t="s">
        <v>426</v>
      </c>
      <c r="C188" s="3">
        <f>SUMIF('I K'!A:A,A188,'I K'!B:B)</f>
        <v>3026.43</v>
      </c>
      <c r="D188" s="3">
        <f>SUMIF('I K'!A:A,A188,'I K'!C:C)</f>
        <v>799.54</v>
      </c>
      <c r="E188" s="3">
        <f>SUMIF('II K'!A:A,A188,'II K'!B:B)</f>
        <v>5883.56</v>
      </c>
      <c r="F188" s="40">
        <f>SUMIF('II K'!A:A,A188,'II K'!C:C)</f>
        <v>1394.56</v>
      </c>
      <c r="G188" s="40">
        <f>SUMIF('III K'!A:A,A188,'III K'!B:B)</f>
        <v>1254</v>
      </c>
      <c r="H188" s="40">
        <f>SUMIF('III K'!A:A,A188,'III K'!C:C)</f>
        <v>275.39999999999998</v>
      </c>
      <c r="I188" s="40">
        <f>SUMIF('IV K'!A:A,A188,'IV K'!B:B)</f>
        <v>4580.25</v>
      </c>
      <c r="J188" s="40">
        <f>SUMIF('IV K'!A:A,A188,'IV K'!C:C)</f>
        <v>1029.5840000000001</v>
      </c>
      <c r="K188" s="40">
        <f>SUMIF('2021 BEZ CLP'!A:A,A188,'2021 BEZ CLP'!B:B)</f>
        <v>16642.240000000002</v>
      </c>
      <c r="L188" s="40">
        <f>SUMIF('2021 BEZ CLP'!A:A,A188,'2021 BEZ CLP'!C:C)</f>
        <v>3890.0940000000001</v>
      </c>
    </row>
    <row r="189" spans="1:12">
      <c r="A189" s="44" t="s">
        <v>111</v>
      </c>
      <c r="B189" s="44" t="s">
        <v>422</v>
      </c>
      <c r="C189" s="3">
        <f>SUMIF('I K'!A:A,A189,'I K'!B:B)</f>
        <v>4602.37</v>
      </c>
      <c r="D189" s="3">
        <f>SUMIF('I K'!A:A,A189,'I K'!C:C)</f>
        <v>1698.684</v>
      </c>
      <c r="E189" s="3">
        <f>SUMIF('II K'!A:A,A189,'II K'!B:B)</f>
        <v>2956.62</v>
      </c>
      <c r="F189" s="40">
        <f>SUMIF('II K'!A:A,A189,'II K'!C:C)</f>
        <v>1136.18</v>
      </c>
      <c r="G189" s="40">
        <f>SUMIF('III K'!A:A,A189,'III K'!B:B)</f>
        <v>4628.74</v>
      </c>
      <c r="H189" s="40">
        <f>SUMIF('III K'!A:A,A189,'III K'!C:C)</f>
        <v>1664.6959999999999</v>
      </c>
      <c r="I189" s="40">
        <f>SUMIF('IV K'!A:A,A189,'IV K'!B:B)</f>
        <v>5344.05</v>
      </c>
      <c r="J189" s="40">
        <f>SUMIF('IV K'!A:A,A189,'IV K'!C:C)</f>
        <v>1950.7260000000001</v>
      </c>
      <c r="K189" s="40">
        <f>SUMIF('2021 BEZ CLP'!A:A,A189,'2021 BEZ CLP'!B:B)</f>
        <v>17531.78</v>
      </c>
      <c r="L189" s="40">
        <f>SUMIF('2021 BEZ CLP'!A:A,A189,'2021 BEZ CLP'!C:C)</f>
        <v>6450.2860000000001</v>
      </c>
    </row>
    <row r="190" spans="1:12">
      <c r="A190" s="44" t="s">
        <v>268</v>
      </c>
      <c r="B190" s="44" t="s">
        <v>422</v>
      </c>
      <c r="C190" s="3">
        <f>SUMIF('I K'!A:A,A190,'I K'!B:B)</f>
        <v>904.8</v>
      </c>
      <c r="D190" s="3">
        <f>SUMIF('I K'!A:A,A190,'I K'!C:C)</f>
        <v>447.29599999999999</v>
      </c>
      <c r="E190" s="3">
        <f>SUMIF('II K'!A:A,A190,'II K'!B:B)</f>
        <v>0</v>
      </c>
      <c r="F190" s="40">
        <f>SUMIF('II K'!A:A,A190,'II K'!C:C)</f>
        <v>0</v>
      </c>
      <c r="G190" s="40">
        <f>SUMIF('III K'!A:A,A190,'III K'!B:B)</f>
        <v>910.6</v>
      </c>
      <c r="H190" s="40">
        <f>SUMIF('III K'!A:A,A190,'III K'!C:C)</f>
        <v>450.80500000000001</v>
      </c>
      <c r="I190" s="40">
        <f>SUMIF('IV K'!A:A,A190,'IV K'!B:B)</f>
        <v>0</v>
      </c>
      <c r="J190" s="40">
        <f>SUMIF('IV K'!A:A,A190,'IV K'!C:C)</f>
        <v>0</v>
      </c>
      <c r="K190" s="40">
        <f>SUMIF('2021 BEZ CLP'!A:A,A190,'2021 BEZ CLP'!B:B)</f>
        <v>1815.4</v>
      </c>
      <c r="L190" s="40">
        <f>SUMIF('2021 BEZ CLP'!A:A,A190,'2021 BEZ CLP'!C:C)</f>
        <v>898.101</v>
      </c>
    </row>
    <row r="191" spans="1:12">
      <c r="A191" s="44" t="s">
        <v>183</v>
      </c>
      <c r="B191" s="44" t="s">
        <v>422</v>
      </c>
      <c r="C191" s="3">
        <f>SUMIF('I K'!A:A,A191,'I K'!B:B)</f>
        <v>6411.2</v>
      </c>
      <c r="D191" s="3">
        <f>SUMIF('I K'!A:A,A191,'I K'!C:C)</f>
        <v>2086.4079999999999</v>
      </c>
      <c r="E191" s="3">
        <f>SUMIF('II K'!A:A,A191,'II K'!B:B)</f>
        <v>4663.03</v>
      </c>
      <c r="F191" s="40">
        <f>SUMIF('II K'!A:A,A191,'II K'!C:C)</f>
        <v>1473.15</v>
      </c>
      <c r="G191" s="40">
        <f>SUMIF('III K'!A:A,A191,'III K'!B:B)</f>
        <v>6297.36</v>
      </c>
      <c r="H191" s="40">
        <f>SUMIF('III K'!A:A,A191,'III K'!C:C)</f>
        <v>2240.886</v>
      </c>
      <c r="I191" s="40">
        <f>SUMIF('IV K'!A:A,A191,'IV K'!B:B)</f>
        <v>3668.64</v>
      </c>
      <c r="J191" s="40">
        <f>SUMIF('IV K'!A:A,A191,'IV K'!C:C)</f>
        <v>1116.3320000000001</v>
      </c>
      <c r="K191" s="40">
        <f>SUMIF('2021 BEZ CLP'!A:A,A191,'2021 BEZ CLP'!B:B)</f>
        <v>21040.23</v>
      </c>
      <c r="L191" s="40">
        <f>SUMIF('2021 BEZ CLP'!A:A,A191,'2021 BEZ CLP'!C:C)</f>
        <v>6916.7759999999998</v>
      </c>
    </row>
    <row r="192" spans="1:12">
      <c r="A192" s="44" t="s">
        <v>159</v>
      </c>
      <c r="B192" s="44" t="s">
        <v>422</v>
      </c>
      <c r="C192" s="3">
        <f>SUMIF('I K'!A:A,A192,'I K'!B:B)</f>
        <v>5520</v>
      </c>
      <c r="D192" s="3">
        <f>SUMIF('I K'!A:A,A192,'I K'!C:C)</f>
        <v>2076.9068000000002</v>
      </c>
      <c r="E192" s="3">
        <f>SUMIF('II K'!A:A,A192,'II K'!B:B)</f>
        <v>470</v>
      </c>
      <c r="F192" s="40">
        <f>SUMIF('II K'!A:A,A192,'II K'!C:C)</f>
        <v>148.08000000000001</v>
      </c>
      <c r="G192" s="40">
        <f>SUMIF('III K'!A:A,A192,'III K'!B:B)</f>
        <v>6320</v>
      </c>
      <c r="H192" s="40">
        <f>SUMIF('III K'!A:A,A192,'III K'!C:C)</f>
        <v>2873.77</v>
      </c>
      <c r="I192" s="40">
        <f>SUMIF('IV K'!A:A,A192,'IV K'!B:B)</f>
        <v>913.1</v>
      </c>
      <c r="J192" s="40">
        <f>SUMIF('IV K'!A:A,A192,'IV K'!C:C)</f>
        <v>382.39</v>
      </c>
      <c r="K192" s="40">
        <f>SUMIF('2021 BEZ CLP'!A:A,A192,'2021 BEZ CLP'!B:B)</f>
        <v>13223.1</v>
      </c>
      <c r="L192" s="40">
        <f>SUMIF('2021 BEZ CLP'!A:A,A192,'2021 BEZ CLP'!C:C)</f>
        <v>5481.1468000000004</v>
      </c>
    </row>
    <row r="193" spans="1:12">
      <c r="A193" s="44" t="s">
        <v>202</v>
      </c>
      <c r="B193" s="44" t="s">
        <v>422</v>
      </c>
      <c r="C193" s="3">
        <f>SUMIF('I K'!A:A,A193,'I K'!B:B)</f>
        <v>0</v>
      </c>
      <c r="D193" s="3">
        <f>SUMIF('I K'!A:A,A193,'I K'!C:C)</f>
        <v>0</v>
      </c>
      <c r="E193" s="3">
        <f>SUMIF('II K'!A:A,A193,'II K'!B:B)</f>
        <v>330</v>
      </c>
      <c r="F193" s="40">
        <f>SUMIF('II K'!A:A,A193,'II K'!C:C)</f>
        <v>264.75</v>
      </c>
      <c r="G193" s="40">
        <f>SUMIF('III K'!A:A,A193,'III K'!B:B)</f>
        <v>0</v>
      </c>
      <c r="H193" s="40">
        <f>SUMIF('III K'!A:A,A193,'III K'!C:C)</f>
        <v>0</v>
      </c>
      <c r="I193" s="40">
        <f>SUMIF('IV K'!A:A,A193,'IV K'!B:B)</f>
        <v>390</v>
      </c>
      <c r="J193" s="40">
        <f>SUMIF('IV K'!A:A,A193,'IV K'!C:C)</f>
        <v>320.33999999999997</v>
      </c>
      <c r="K193" s="40">
        <f>SUMIF('2021 BEZ CLP'!A:A,A193,'2021 BEZ CLP'!B:B)</f>
        <v>720</v>
      </c>
      <c r="L193" s="40">
        <f>SUMIF('2021 BEZ CLP'!A:A,A193,'2021 BEZ CLP'!C:C)</f>
        <v>585.09</v>
      </c>
    </row>
    <row r="194" spans="1:12">
      <c r="A194" s="44" t="s">
        <v>325</v>
      </c>
      <c r="B194" s="44" t="s">
        <v>423</v>
      </c>
      <c r="C194" s="3">
        <f>SUMIF('I K'!A:A,A194,'I K'!B:B)</f>
        <v>438.8</v>
      </c>
      <c r="D194" s="3">
        <f>SUMIF('I K'!A:A,A194,'I K'!C:C)</f>
        <v>245.70500000000001</v>
      </c>
      <c r="E194" s="3">
        <f>SUMIF('II K'!A:A,A194,'II K'!B:B)</f>
        <v>3121.61</v>
      </c>
      <c r="F194" s="40">
        <f>SUMIF('II K'!A:A,A194,'II K'!C:C)</f>
        <v>607.18539999999996</v>
      </c>
      <c r="G194" s="40">
        <f>SUMIF('III K'!A:A,A194,'III K'!B:B)</f>
        <v>0</v>
      </c>
      <c r="H194" s="40">
        <f>SUMIF('III K'!A:A,A194,'III K'!C:C)</f>
        <v>0</v>
      </c>
      <c r="I194" s="40">
        <f>SUMIF('IV K'!A:A,A194,'IV K'!B:B)</f>
        <v>0</v>
      </c>
      <c r="J194" s="40">
        <f>SUMIF('IV K'!A:A,A194,'IV K'!C:C)</f>
        <v>0</v>
      </c>
      <c r="K194" s="40">
        <f>SUMIF('2021 BEZ CLP'!A:A,A194,'2021 BEZ CLP'!B:B)</f>
        <v>3560.41</v>
      </c>
      <c r="L194" s="40">
        <f>SUMIF('2021 BEZ CLP'!A:A,A194,'2021 BEZ CLP'!C:C)</f>
        <v>852.8904</v>
      </c>
    </row>
    <row r="195" spans="1:12">
      <c r="A195" s="44" t="s">
        <v>630</v>
      </c>
      <c r="B195" s="44" t="s">
        <v>426</v>
      </c>
      <c r="C195" s="3">
        <f>SUMIF('I K'!A:A,A195,'I K'!B:B)</f>
        <v>275.25</v>
      </c>
      <c r="D195" s="3">
        <f>SUMIF('I K'!A:A,A195,'I K'!C:C)</f>
        <v>70.23</v>
      </c>
      <c r="E195" s="3">
        <f>SUMIF('II K'!A:A,A195,'II K'!B:B)</f>
        <v>1752.91</v>
      </c>
      <c r="F195" s="40">
        <f>SUMIF('II K'!A:A,A195,'II K'!C:C)</f>
        <v>387.90280000000001</v>
      </c>
      <c r="G195" s="40">
        <f>SUMIF('III K'!A:A,A195,'III K'!B:B)</f>
        <v>0</v>
      </c>
      <c r="H195" s="40">
        <f>SUMIF('III K'!A:A,A195,'III K'!C:C)</f>
        <v>0</v>
      </c>
      <c r="I195" s="40">
        <f>SUMIF('IV K'!A:A,A195,'IV K'!B:B)</f>
        <v>332.15</v>
      </c>
      <c r="J195" s="40">
        <f>SUMIF('IV K'!A:A,A195,'IV K'!C:C)</f>
        <v>101.72</v>
      </c>
      <c r="K195" s="40">
        <f>SUMIF('2021 BEZ CLP'!A:A,A195,'2021 BEZ CLP'!B:B)</f>
        <v>2360.31</v>
      </c>
      <c r="L195" s="40">
        <f>SUMIF('2021 BEZ CLP'!A:A,A195,'2021 BEZ CLP'!C:C)</f>
        <v>559.8528</v>
      </c>
    </row>
    <row r="196" spans="1:12">
      <c r="A196" s="44" t="s">
        <v>319</v>
      </c>
      <c r="B196" s="44" t="s">
        <v>423</v>
      </c>
      <c r="C196" s="3">
        <f>SUMIF('I K'!A:A,A196,'I K'!B:B)</f>
        <v>0</v>
      </c>
      <c r="D196" s="3">
        <f>SUMIF('I K'!A:A,A196,'I K'!C:C)</f>
        <v>0</v>
      </c>
      <c r="E196" s="3">
        <f>SUMIF('II K'!A:A,A196,'II K'!B:B)</f>
        <v>1936.14</v>
      </c>
      <c r="F196" s="40">
        <f>SUMIF('II K'!A:A,A196,'II K'!C:C)</f>
        <v>542.88</v>
      </c>
      <c r="G196" s="40">
        <f>SUMIF('III K'!A:A,A196,'III K'!B:B)</f>
        <v>0</v>
      </c>
      <c r="H196" s="40">
        <f>SUMIF('III K'!A:A,A196,'III K'!C:C)</f>
        <v>0</v>
      </c>
      <c r="I196" s="40">
        <f>SUMIF('IV K'!A:A,A196,'IV K'!B:B)</f>
        <v>1883.44</v>
      </c>
      <c r="J196" s="40">
        <f>SUMIF('IV K'!A:A,A196,'IV K'!C:C)</f>
        <v>594.49</v>
      </c>
      <c r="K196" s="40">
        <f>SUMIF('2021 BEZ CLP'!A:A,A196,'2021 BEZ CLP'!B:B)</f>
        <v>3819.58</v>
      </c>
      <c r="L196" s="40">
        <f>SUMIF('2021 BEZ CLP'!A:A,A196,'2021 BEZ CLP'!C:C)</f>
        <v>1137.3699999999999</v>
      </c>
    </row>
    <row r="197" spans="1:12">
      <c r="A197" s="44" t="s">
        <v>608</v>
      </c>
      <c r="B197" s="44" t="s">
        <v>422</v>
      </c>
      <c r="C197" s="3">
        <f>SUMIF('I K'!A:A,A197,'I K'!B:B)</f>
        <v>0</v>
      </c>
      <c r="D197" s="3">
        <f>SUMIF('I K'!A:A,A197,'I K'!C:C)</f>
        <v>0</v>
      </c>
      <c r="E197" s="3">
        <f>SUMIF('II K'!A:A,A197,'II K'!B:B)</f>
        <v>417.75</v>
      </c>
      <c r="F197" s="40">
        <f>SUMIF('II K'!A:A,A197,'II K'!C:C)</f>
        <v>379.28859999999997</v>
      </c>
      <c r="G197" s="40">
        <f>SUMIF('III K'!A:A,A197,'III K'!B:B)</f>
        <v>0</v>
      </c>
      <c r="H197" s="40">
        <f>SUMIF('III K'!A:A,A197,'III K'!C:C)</f>
        <v>0</v>
      </c>
      <c r="I197" s="40">
        <f>SUMIF('IV K'!A:A,A197,'IV K'!B:B)</f>
        <v>0</v>
      </c>
      <c r="J197" s="40">
        <f>SUMIF('IV K'!A:A,A197,'IV K'!C:C)</f>
        <v>0</v>
      </c>
      <c r="K197" s="40">
        <f>SUMIF('2021 BEZ CLP'!A:A,A197,'2021 BEZ CLP'!B:B)</f>
        <v>417.75</v>
      </c>
      <c r="L197" s="40">
        <f>SUMIF('2021 BEZ CLP'!A:A,A197,'2021 BEZ CLP'!C:C)</f>
        <v>379.28859999999997</v>
      </c>
    </row>
    <row r="198" spans="1:12">
      <c r="A198" s="44" t="s">
        <v>643</v>
      </c>
      <c r="B198" s="44" t="s">
        <v>422</v>
      </c>
      <c r="C198" s="3">
        <f>SUMIF('I K'!A:A,A198,'I K'!B:B)</f>
        <v>0</v>
      </c>
      <c r="D198" s="3">
        <f>SUMIF('I K'!A:A,A198,'I K'!C:C)</f>
        <v>0</v>
      </c>
      <c r="E198" s="3">
        <f>SUMIF('II K'!A:A,A198,'II K'!B:B)</f>
        <v>154.4</v>
      </c>
      <c r="F198" s="40">
        <f>SUMIF('II K'!A:A,A198,'II K'!C:C)</f>
        <v>60.594999999999999</v>
      </c>
      <c r="G198" s="40">
        <f>SUMIF('III K'!A:A,A198,'III K'!B:B)</f>
        <v>0</v>
      </c>
      <c r="H198" s="40">
        <f>SUMIF('III K'!A:A,A198,'III K'!C:C)</f>
        <v>0</v>
      </c>
      <c r="I198" s="40">
        <f>SUMIF('IV K'!A:A,A198,'IV K'!B:B)</f>
        <v>0</v>
      </c>
      <c r="J198" s="40">
        <f>SUMIF('IV K'!A:A,A198,'IV K'!C:C)</f>
        <v>0</v>
      </c>
      <c r="K198" s="40">
        <f>SUMIF('2021 BEZ CLP'!A:A,A198,'2021 BEZ CLP'!B:B)</f>
        <v>154.4</v>
      </c>
      <c r="L198" s="40">
        <f>SUMIF('2021 BEZ CLP'!A:A,A198,'2021 BEZ CLP'!C:C)</f>
        <v>60.594999999999999</v>
      </c>
    </row>
    <row r="199" spans="1:12">
      <c r="A199" s="44" t="s">
        <v>444</v>
      </c>
      <c r="B199" s="44" t="s">
        <v>422</v>
      </c>
      <c r="C199" s="3">
        <f>SUMIF('I K'!A:A,A199,'I K'!B:B)</f>
        <v>0</v>
      </c>
      <c r="D199" s="3">
        <f>SUMIF('I K'!A:A,A199,'I K'!C:C)</f>
        <v>0</v>
      </c>
      <c r="E199" s="3">
        <f>SUMIF('II K'!A:A,A199,'II K'!B:B)</f>
        <v>0</v>
      </c>
      <c r="F199" s="40">
        <f>SUMIF('II K'!A:A,A199,'II K'!C:C)</f>
        <v>0</v>
      </c>
      <c r="G199" s="40">
        <f>SUMIF('III K'!A:A,A199,'III K'!B:B)</f>
        <v>170</v>
      </c>
      <c r="H199" s="40">
        <f>SUMIF('III K'!A:A,A199,'III K'!C:C)</f>
        <v>134.22</v>
      </c>
      <c r="I199" s="40">
        <f>SUMIF('IV K'!A:A,A199,'IV K'!B:B)</f>
        <v>0</v>
      </c>
      <c r="J199" s="40">
        <f>SUMIF('IV K'!A:A,A199,'IV K'!C:C)</f>
        <v>0</v>
      </c>
      <c r="K199" s="40">
        <f>SUMIF('2021 BEZ CLP'!A:A,A199,'2021 BEZ CLP'!B:B)</f>
        <v>170</v>
      </c>
      <c r="L199" s="40">
        <f>SUMIF('2021 BEZ CLP'!A:A,A199,'2021 BEZ CLP'!C:C)</f>
        <v>134.22</v>
      </c>
    </row>
    <row r="200" spans="1:12">
      <c r="A200" s="44" t="s">
        <v>341</v>
      </c>
      <c r="B200" s="44" t="s">
        <v>426</v>
      </c>
      <c r="C200" s="3">
        <f>SUMIF('I K'!A:A,A200,'I K'!B:B)</f>
        <v>0</v>
      </c>
      <c r="D200" s="3">
        <f>SUMIF('I K'!A:A,A200,'I K'!C:C)</f>
        <v>0</v>
      </c>
      <c r="E200" s="3">
        <f>SUMIF('II K'!A:A,A200,'II K'!B:B)</f>
        <v>3323.4</v>
      </c>
      <c r="F200" s="40">
        <f>SUMIF('II K'!A:A,A200,'II K'!C:C)</f>
        <v>545.20630000000006</v>
      </c>
      <c r="G200" s="40">
        <f>SUMIF('III K'!A:A,A200,'III K'!B:B)</f>
        <v>473.76</v>
      </c>
      <c r="H200" s="40">
        <f>SUMIF('III K'!A:A,A200,'III K'!C:C)</f>
        <v>157.5</v>
      </c>
      <c r="I200" s="40">
        <f>SUMIF('IV K'!A:A,A200,'IV K'!B:B)</f>
        <v>485.86</v>
      </c>
      <c r="J200" s="40">
        <f>SUMIF('IV K'!A:A,A200,'IV K'!C:C)</f>
        <v>162.58600000000001</v>
      </c>
      <c r="K200" s="40">
        <f>SUMIF('2021 BEZ CLP'!A:A,A200,'2021 BEZ CLP'!B:B)</f>
        <v>4283.0200000000004</v>
      </c>
      <c r="L200" s="40">
        <f>SUMIF('2021 BEZ CLP'!A:A,A200,'2021 BEZ CLP'!C:C)</f>
        <v>865.29229999999995</v>
      </c>
    </row>
    <row r="201" spans="1:12">
      <c r="A201" s="44" t="s">
        <v>394</v>
      </c>
      <c r="B201" s="44" t="s">
        <v>422</v>
      </c>
      <c r="C201" s="3">
        <f>SUMIF('I K'!A:A,A201,'I K'!B:B)</f>
        <v>1765.25</v>
      </c>
      <c r="D201" s="3">
        <f>SUMIF('I K'!A:A,A201,'I K'!C:C)</f>
        <v>831.53</v>
      </c>
      <c r="E201" s="3">
        <f>SUMIF('II K'!A:A,A201,'II K'!B:B)</f>
        <v>0</v>
      </c>
      <c r="F201" s="40">
        <f>SUMIF('II K'!A:A,A201,'II K'!C:C)</f>
        <v>0</v>
      </c>
      <c r="G201" s="40">
        <f>SUMIF('III K'!A:A,A201,'III K'!B:B)</f>
        <v>0</v>
      </c>
      <c r="H201" s="40">
        <f>SUMIF('III K'!A:A,A201,'III K'!C:C)</f>
        <v>0</v>
      </c>
      <c r="I201" s="40">
        <f>SUMIF('IV K'!A:A,A201,'IV K'!B:B)</f>
        <v>0</v>
      </c>
      <c r="J201" s="40">
        <f>SUMIF('IV K'!A:A,A201,'IV K'!C:C)</f>
        <v>0</v>
      </c>
      <c r="K201" s="40">
        <f>SUMIF('2021 BEZ CLP'!A:A,A201,'2021 BEZ CLP'!B:B)</f>
        <v>1765.25</v>
      </c>
      <c r="L201" s="40">
        <f>SUMIF('2021 BEZ CLP'!A:A,A201,'2021 BEZ CLP'!C:C)</f>
        <v>831.53</v>
      </c>
    </row>
    <row r="202" spans="1:12">
      <c r="A202" s="44" t="s">
        <v>346</v>
      </c>
      <c r="B202" s="44" t="s">
        <v>830</v>
      </c>
      <c r="C202" s="3">
        <f>SUMIF('I K'!A:A,A202,'I K'!B:B)</f>
        <v>8580</v>
      </c>
      <c r="D202" s="3">
        <f>SUMIF('I K'!A:A,A202,'I K'!C:C)</f>
        <v>2263.1999999999998</v>
      </c>
      <c r="E202" s="3">
        <f>SUMIF('II K'!A:A,A202,'II K'!B:B)</f>
        <v>9057.7999999999993</v>
      </c>
      <c r="F202" s="40">
        <f>SUMIF('II K'!A:A,A202,'II K'!C:C)</f>
        <v>1999.875</v>
      </c>
      <c r="G202" s="40">
        <f>SUMIF('III K'!A:A,A202,'III K'!B:B)</f>
        <v>25525</v>
      </c>
      <c r="H202" s="40">
        <f>SUMIF('III K'!A:A,A202,'III K'!C:C)</f>
        <v>6825.5272000000004</v>
      </c>
      <c r="I202" s="40">
        <f>SUMIF('IV K'!A:A,A202,'IV K'!B:B)</f>
        <v>33433.79</v>
      </c>
      <c r="J202" s="40">
        <f>SUMIF('IV K'!A:A,A202,'IV K'!C:C)</f>
        <v>7304.8851999999997</v>
      </c>
      <c r="K202" s="40">
        <f>SUMIF('2021 BEZ CLP'!A:A,A202,'2021 BEZ CLP'!B:B)</f>
        <v>76596.59</v>
      </c>
      <c r="L202" s="40">
        <f>SUMIF('2021 BEZ CLP'!A:A,A202,'2021 BEZ CLP'!C:C)</f>
        <v>18393.487400000002</v>
      </c>
    </row>
    <row r="203" spans="1:12">
      <c r="A203" s="44" t="s">
        <v>388</v>
      </c>
      <c r="B203" s="44" t="s">
        <v>830</v>
      </c>
      <c r="C203" s="3">
        <f>SUMIF('I K'!A:A,A203,'I K'!B:B)</f>
        <v>0</v>
      </c>
      <c r="D203" s="3">
        <f>SUMIF('I K'!A:A,A203,'I K'!C:C)</f>
        <v>0</v>
      </c>
      <c r="E203" s="3">
        <f>SUMIF('II K'!A:A,A203,'II K'!B:B)</f>
        <v>0</v>
      </c>
      <c r="F203" s="40">
        <f>SUMIF('II K'!A:A,A203,'II K'!C:C)</f>
        <v>0</v>
      </c>
      <c r="G203" s="40">
        <f>SUMIF('III K'!A:A,A203,'III K'!B:B)</f>
        <v>0</v>
      </c>
      <c r="H203" s="40">
        <f>SUMIF('III K'!A:A,A203,'III K'!C:C)</f>
        <v>0</v>
      </c>
      <c r="I203" s="40">
        <f>SUMIF('IV K'!A:A,A203,'IV K'!B:B)</f>
        <v>9721.6</v>
      </c>
      <c r="J203" s="40">
        <f>SUMIF('IV K'!A:A,A203,'IV K'!C:C)</f>
        <v>2289.3049999999998</v>
      </c>
      <c r="K203" s="40">
        <f>SUMIF('2021 BEZ CLP'!A:A,A203,'2021 BEZ CLP'!B:B)</f>
        <v>9721.6</v>
      </c>
      <c r="L203" s="40">
        <f>SUMIF('2021 BEZ CLP'!A:A,A203,'2021 BEZ CLP'!C:C)</f>
        <v>2289.3049999999998</v>
      </c>
    </row>
    <row r="204" spans="1:12">
      <c r="A204" s="44" t="s">
        <v>703</v>
      </c>
      <c r="B204" s="44" t="s">
        <v>427</v>
      </c>
      <c r="C204" s="3">
        <f>SUMIF('I K'!A:A,A204,'I K'!B:B)</f>
        <v>0</v>
      </c>
      <c r="D204" s="3">
        <f>SUMIF('I K'!A:A,A204,'I K'!C:C)</f>
        <v>0</v>
      </c>
      <c r="E204" s="3">
        <f>SUMIF('II K'!A:A,A204,'II K'!B:B)</f>
        <v>280.47000000000003</v>
      </c>
      <c r="F204" s="40">
        <f>SUMIF('II K'!A:A,A204,'II K'!C:C)</f>
        <v>96.475999999999999</v>
      </c>
      <c r="G204" s="40">
        <f>SUMIF('III K'!A:A,A204,'III K'!B:B)</f>
        <v>0</v>
      </c>
      <c r="H204" s="40">
        <f>SUMIF('III K'!A:A,A204,'III K'!C:C)</f>
        <v>0</v>
      </c>
      <c r="I204" s="40">
        <f>SUMIF('IV K'!A:A,A204,'IV K'!B:B)</f>
        <v>0</v>
      </c>
      <c r="J204" s="40">
        <f>SUMIF('IV K'!A:A,A204,'IV K'!C:C)</f>
        <v>0</v>
      </c>
      <c r="K204" s="40">
        <f>SUMIF('2021 BEZ CLP'!A:A,A204,'2021 BEZ CLP'!B:B)</f>
        <v>280.47000000000003</v>
      </c>
      <c r="L204" s="40">
        <f>SUMIF('2021 BEZ CLP'!A:A,A204,'2021 BEZ CLP'!C:C)</f>
        <v>96.475999999999999</v>
      </c>
    </row>
    <row r="205" spans="1:12">
      <c r="A205" s="44" t="s">
        <v>240</v>
      </c>
      <c r="B205" s="44" t="s">
        <v>422</v>
      </c>
      <c r="C205" s="3">
        <f>SUMIF('I K'!A:A,A205,'I K'!B:B)</f>
        <v>780</v>
      </c>
      <c r="D205" s="3">
        <f>SUMIF('I K'!A:A,A205,'I K'!C:C)</f>
        <v>256</v>
      </c>
      <c r="E205" s="3">
        <f>SUMIF('II K'!A:A,A205,'II K'!B:B)</f>
        <v>915</v>
      </c>
      <c r="F205" s="40">
        <f>SUMIF('II K'!A:A,A205,'II K'!C:C)</f>
        <v>345.7</v>
      </c>
      <c r="G205" s="40">
        <f>SUMIF('III K'!A:A,A205,'III K'!B:B)</f>
        <v>105.72</v>
      </c>
      <c r="H205" s="40">
        <f>SUMIF('III K'!A:A,A205,'III K'!C:C)</f>
        <v>53.04</v>
      </c>
      <c r="I205" s="40">
        <f>SUMIF('IV K'!A:A,A205,'IV K'!B:B)</f>
        <v>0</v>
      </c>
      <c r="J205" s="40">
        <f>SUMIF('IV K'!A:A,A205,'IV K'!C:C)</f>
        <v>0</v>
      </c>
      <c r="K205" s="40">
        <f>SUMIF('2021 BEZ CLP'!A:A,A205,'2021 BEZ CLP'!B:B)</f>
        <v>1800.72</v>
      </c>
      <c r="L205" s="40">
        <f>SUMIF('2021 BEZ CLP'!A:A,A205,'2021 BEZ CLP'!C:C)</f>
        <v>654.74</v>
      </c>
    </row>
    <row r="206" spans="1:12">
      <c r="A206" s="44" t="s">
        <v>404</v>
      </c>
      <c r="B206" s="44" t="s">
        <v>423</v>
      </c>
      <c r="C206" s="3">
        <f>SUMIF('I K'!A:A,A206,'I K'!B:B)</f>
        <v>0</v>
      </c>
      <c r="D206" s="3">
        <f>SUMIF('I K'!A:A,A206,'I K'!C:C)</f>
        <v>0</v>
      </c>
      <c r="E206" s="3">
        <f>SUMIF('II K'!A:A,A206,'II K'!B:B)</f>
        <v>0</v>
      </c>
      <c r="F206" s="40">
        <f>SUMIF('II K'!A:A,A206,'II K'!C:C)</f>
        <v>0</v>
      </c>
      <c r="G206" s="40">
        <f>SUMIF('III K'!A:A,A206,'III K'!B:B)</f>
        <v>734.54</v>
      </c>
      <c r="H206" s="40">
        <f>SUMIF('III K'!A:A,A206,'III K'!C:C)</f>
        <v>185.5129</v>
      </c>
      <c r="I206" s="40">
        <f>SUMIF('IV K'!A:A,A206,'IV K'!B:B)</f>
        <v>0</v>
      </c>
      <c r="J206" s="40">
        <f>SUMIF('IV K'!A:A,A206,'IV K'!C:C)</f>
        <v>0</v>
      </c>
      <c r="K206" s="40">
        <f>SUMIF('2021 BEZ CLP'!A:A,A206,'2021 BEZ CLP'!B:B)</f>
        <v>734.54</v>
      </c>
      <c r="L206" s="40">
        <f>SUMIF('2021 BEZ CLP'!A:A,A206,'2021 BEZ CLP'!C:C)</f>
        <v>185.5129</v>
      </c>
    </row>
    <row r="207" spans="1:12">
      <c r="A207" s="44" t="s">
        <v>613</v>
      </c>
      <c r="B207" s="44" t="s">
        <v>426</v>
      </c>
      <c r="C207" s="3">
        <f>SUMIF('I K'!A:A,A207,'I K'!B:B)</f>
        <v>660</v>
      </c>
      <c r="D207" s="3">
        <f>SUMIF('I K'!A:A,A207,'I K'!C:C)</f>
        <v>370.8</v>
      </c>
      <c r="E207" s="3">
        <f>SUMIF('II K'!A:A,A207,'II K'!B:B)</f>
        <v>0</v>
      </c>
      <c r="F207" s="40">
        <f>SUMIF('II K'!A:A,A207,'II K'!C:C)</f>
        <v>0</v>
      </c>
      <c r="G207" s="40">
        <f>SUMIF('III K'!A:A,A207,'III K'!B:B)</f>
        <v>0</v>
      </c>
      <c r="H207" s="40">
        <f>SUMIF('III K'!A:A,A207,'III K'!C:C)</f>
        <v>0</v>
      </c>
      <c r="I207" s="40">
        <f>SUMIF('IV K'!A:A,A207,'IV K'!B:B)</f>
        <v>0</v>
      </c>
      <c r="J207" s="40">
        <f>SUMIF('IV K'!A:A,A207,'IV K'!C:C)</f>
        <v>0</v>
      </c>
      <c r="K207" s="40">
        <f>SUMIF('2021 BEZ CLP'!A:A,A207,'2021 BEZ CLP'!B:B)</f>
        <v>660</v>
      </c>
      <c r="L207" s="40">
        <f>SUMIF('2021 BEZ CLP'!A:A,A207,'2021 BEZ CLP'!C:C)</f>
        <v>370.8</v>
      </c>
    </row>
    <row r="208" spans="1:12">
      <c r="A208" s="44" t="s">
        <v>125</v>
      </c>
      <c r="B208" s="44" t="s">
        <v>422</v>
      </c>
      <c r="C208" s="3">
        <f>SUMIF('I K'!A:A,A208,'I K'!B:B)</f>
        <v>0</v>
      </c>
      <c r="D208" s="3">
        <f>SUMIF('I K'!A:A,A208,'I K'!C:C)</f>
        <v>0</v>
      </c>
      <c r="E208" s="3">
        <f>SUMIF('II K'!A:A,A208,'II K'!B:B)</f>
        <v>0</v>
      </c>
      <c r="F208" s="40">
        <f>SUMIF('II K'!A:A,A208,'II K'!C:C)</f>
        <v>0</v>
      </c>
      <c r="G208" s="40">
        <f>SUMIF('III K'!A:A,A208,'III K'!B:B)</f>
        <v>35.4</v>
      </c>
      <c r="H208" s="40">
        <f>SUMIF('III K'!A:A,A208,'III K'!C:C)</f>
        <v>31.285</v>
      </c>
      <c r="I208" s="40">
        <f>SUMIF('IV K'!A:A,A208,'IV K'!B:B)</f>
        <v>0</v>
      </c>
      <c r="J208" s="40">
        <f>SUMIF('IV K'!A:A,A208,'IV K'!C:C)</f>
        <v>0</v>
      </c>
      <c r="K208" s="40">
        <f>SUMIF('2021 BEZ CLP'!A:A,A208,'2021 BEZ CLP'!B:B)</f>
        <v>35.4</v>
      </c>
      <c r="L208" s="40">
        <f>SUMIF('2021 BEZ CLP'!A:A,A208,'2021 BEZ CLP'!C:C)</f>
        <v>31.285</v>
      </c>
    </row>
    <row r="209" spans="1:12">
      <c r="A209" s="44" t="s">
        <v>405</v>
      </c>
      <c r="B209" s="44" t="s">
        <v>426</v>
      </c>
      <c r="C209" s="3">
        <f>SUMIF('I K'!A:A,A209,'I K'!B:B)</f>
        <v>3555.21</v>
      </c>
      <c r="D209" s="3">
        <f>SUMIF('I K'!A:A,A209,'I K'!C:C)</f>
        <v>1426.77</v>
      </c>
      <c r="E209" s="3">
        <f>SUMIF('II K'!A:A,A209,'II K'!B:B)</f>
        <v>717</v>
      </c>
      <c r="F209" s="40">
        <f>SUMIF('II K'!A:A,A209,'II K'!C:C)</f>
        <v>391.1</v>
      </c>
      <c r="G209" s="40">
        <f>SUMIF('III K'!A:A,A209,'III K'!B:B)</f>
        <v>0</v>
      </c>
      <c r="H209" s="40">
        <f>SUMIF('III K'!A:A,A209,'III K'!C:C)</f>
        <v>0</v>
      </c>
      <c r="I209" s="40">
        <f>SUMIF('IV K'!A:A,A209,'IV K'!B:B)</f>
        <v>1522.3</v>
      </c>
      <c r="J209" s="40">
        <f>SUMIF('IV K'!A:A,A209,'IV K'!C:C)</f>
        <v>905.9</v>
      </c>
      <c r="K209" s="40">
        <f>SUMIF('2021 BEZ CLP'!A:A,A209,'2021 BEZ CLP'!B:B)</f>
        <v>5794.51</v>
      </c>
      <c r="L209" s="40">
        <f>SUMIF('2021 BEZ CLP'!A:A,A209,'2021 BEZ CLP'!C:C)</f>
        <v>2723.77</v>
      </c>
    </row>
    <row r="210" spans="1:12">
      <c r="A210" s="44" t="s">
        <v>173</v>
      </c>
      <c r="B210" s="44" t="s">
        <v>422</v>
      </c>
      <c r="C210" s="3">
        <f>SUMIF('I K'!A:A,A210,'I K'!B:B)</f>
        <v>1220</v>
      </c>
      <c r="D210" s="3">
        <f>SUMIF('I K'!A:A,A210,'I K'!C:C)</f>
        <v>1001.986</v>
      </c>
      <c r="E210" s="3">
        <f>SUMIF('II K'!A:A,A210,'II K'!B:B)</f>
        <v>0</v>
      </c>
      <c r="F210" s="40">
        <f>SUMIF('II K'!A:A,A210,'II K'!C:C)</f>
        <v>0</v>
      </c>
      <c r="G210" s="40">
        <f>SUMIF('III K'!A:A,A210,'III K'!B:B)</f>
        <v>0</v>
      </c>
      <c r="H210" s="40">
        <f>SUMIF('III K'!A:A,A210,'III K'!C:C)</f>
        <v>0</v>
      </c>
      <c r="I210" s="40">
        <f>SUMIF('IV K'!A:A,A210,'IV K'!B:B)</f>
        <v>0</v>
      </c>
      <c r="J210" s="40">
        <f>SUMIF('IV K'!A:A,A210,'IV K'!C:C)</f>
        <v>0</v>
      </c>
      <c r="K210" s="40">
        <f>SUMIF('2021 BEZ CLP'!A:A,A210,'2021 BEZ CLP'!B:B)</f>
        <v>1220</v>
      </c>
      <c r="L210" s="40">
        <f>SUMIF('2021 BEZ CLP'!A:A,A210,'2021 BEZ CLP'!C:C)</f>
        <v>1001.986</v>
      </c>
    </row>
    <row r="211" spans="1:12">
      <c r="A211" s="44" t="s">
        <v>786</v>
      </c>
      <c r="B211" s="44" t="s">
        <v>426</v>
      </c>
      <c r="C211" s="3">
        <f>SUMIF('I K'!A:A,A211,'I K'!B:B)</f>
        <v>0</v>
      </c>
      <c r="D211" s="3">
        <f>SUMIF('I K'!A:A,A211,'I K'!C:C)</f>
        <v>0</v>
      </c>
      <c r="E211" s="3">
        <f>SUMIF('II K'!A:A,A211,'II K'!B:B)</f>
        <v>0</v>
      </c>
      <c r="F211" s="40">
        <f>SUMIF('II K'!A:A,A211,'II K'!C:C)</f>
        <v>0</v>
      </c>
      <c r="G211" s="40">
        <f>SUMIF('III K'!A:A,A211,'III K'!B:B)</f>
        <v>1851.3</v>
      </c>
      <c r="H211" s="40">
        <f>SUMIF('III K'!A:A,A211,'III K'!C:C)</f>
        <v>676.45500000000004</v>
      </c>
      <c r="I211" s="40">
        <f>SUMIF('IV K'!A:A,A211,'IV K'!B:B)</f>
        <v>0</v>
      </c>
      <c r="J211" s="40">
        <f>SUMIF('IV K'!A:A,A211,'IV K'!C:C)</f>
        <v>0</v>
      </c>
      <c r="K211" s="40">
        <f>SUMIF('2021 BEZ CLP'!A:A,A211,'2021 BEZ CLP'!B:B)</f>
        <v>1851.3</v>
      </c>
      <c r="L211" s="40">
        <f>SUMIF('2021 BEZ CLP'!A:A,A211,'2021 BEZ CLP'!C:C)</f>
        <v>676.45500000000004</v>
      </c>
    </row>
    <row r="212" spans="1:12">
      <c r="A212" s="44" t="s">
        <v>294</v>
      </c>
      <c r="B212" s="44" t="s">
        <v>426</v>
      </c>
      <c r="C212" s="3">
        <f>SUMIF('I K'!A:A,A212,'I K'!B:B)</f>
        <v>5064.26</v>
      </c>
      <c r="D212" s="3">
        <f>SUMIF('I K'!A:A,A212,'I K'!C:C)</f>
        <v>1573.96</v>
      </c>
      <c r="E212" s="3">
        <f>SUMIF('II K'!A:A,A212,'II K'!B:B)</f>
        <v>5911.22</v>
      </c>
      <c r="F212" s="40">
        <f>SUMIF('II K'!A:A,A212,'II K'!C:C)</f>
        <v>2359.61</v>
      </c>
      <c r="G212" s="40">
        <f>SUMIF('III K'!A:A,A212,'III K'!B:B)</f>
        <v>0</v>
      </c>
      <c r="H212" s="40">
        <f>SUMIF('III K'!A:A,A212,'III K'!C:C)</f>
        <v>0</v>
      </c>
      <c r="I212" s="40">
        <f>SUMIF('IV K'!A:A,A212,'IV K'!B:B)</f>
        <v>15580.73</v>
      </c>
      <c r="J212" s="40">
        <f>SUMIF('IV K'!A:A,A212,'IV K'!C:C)</f>
        <v>4286.0628999999999</v>
      </c>
      <c r="K212" s="40">
        <f>SUMIF('2021 BEZ CLP'!A:A,A212,'2021 BEZ CLP'!B:B)</f>
        <v>26556.21</v>
      </c>
      <c r="L212" s="40">
        <f>SUMIF('2021 BEZ CLP'!A:A,A212,'2021 BEZ CLP'!C:C)</f>
        <v>8219.6329000000005</v>
      </c>
    </row>
    <row r="213" spans="1:12">
      <c r="A213" s="44" t="s">
        <v>391</v>
      </c>
      <c r="B213" s="44" t="s">
        <v>422</v>
      </c>
      <c r="C213" s="3">
        <f>SUMIF('I K'!A:A,A213,'I K'!B:B)</f>
        <v>0</v>
      </c>
      <c r="D213" s="3">
        <f>SUMIF('I K'!A:A,A213,'I K'!C:C)</f>
        <v>0</v>
      </c>
      <c r="E213" s="3">
        <f>SUMIF('II K'!A:A,A213,'II K'!B:B)</f>
        <v>0</v>
      </c>
      <c r="F213" s="40">
        <f>SUMIF('II K'!A:A,A213,'II K'!C:C)</f>
        <v>0</v>
      </c>
      <c r="G213" s="40">
        <f>SUMIF('III K'!A:A,A213,'III K'!B:B)</f>
        <v>5901.04</v>
      </c>
      <c r="H213" s="40">
        <f>SUMIF('III K'!A:A,A213,'III K'!C:C)</f>
        <v>2207.3200000000002</v>
      </c>
      <c r="I213" s="40">
        <f>SUMIF('IV K'!A:A,A213,'IV K'!B:B)</f>
        <v>0</v>
      </c>
      <c r="J213" s="40">
        <f>SUMIF('IV K'!A:A,A213,'IV K'!C:C)</f>
        <v>0</v>
      </c>
      <c r="K213" s="40">
        <f>SUMIF('2021 BEZ CLP'!A:A,A213,'2021 BEZ CLP'!B:B)</f>
        <v>5901.04</v>
      </c>
      <c r="L213" s="40">
        <f>SUMIF('2021 BEZ CLP'!A:A,A213,'2021 BEZ CLP'!C:C)</f>
        <v>2207.3200000000002</v>
      </c>
    </row>
    <row r="214" spans="1:12">
      <c r="A214" s="44" t="s">
        <v>445</v>
      </c>
      <c r="B214" s="44" t="s">
        <v>427</v>
      </c>
      <c r="C214" s="3">
        <f>SUMIF('I K'!A:A,A214,'I K'!B:B)</f>
        <v>5275.5</v>
      </c>
      <c r="D214" s="3">
        <f>SUMIF('I K'!A:A,A214,'I K'!C:C)</f>
        <v>1912.9</v>
      </c>
      <c r="E214" s="3">
        <f>SUMIF('II K'!A:A,A214,'II K'!B:B)</f>
        <v>2410.3000000000002</v>
      </c>
      <c r="F214" s="40">
        <f>SUMIF('II K'!A:A,A214,'II K'!C:C)</f>
        <v>523.72</v>
      </c>
      <c r="G214" s="40">
        <f>SUMIF('III K'!A:A,A214,'III K'!B:B)</f>
        <v>6379.56</v>
      </c>
      <c r="H214" s="40">
        <f>SUMIF('III K'!A:A,A214,'III K'!C:C)</f>
        <v>2051.6985</v>
      </c>
      <c r="I214" s="40">
        <f>SUMIF('IV K'!A:A,A214,'IV K'!B:B)</f>
        <v>3492</v>
      </c>
      <c r="J214" s="40">
        <f>SUMIF('IV K'!A:A,A214,'IV K'!C:C)</f>
        <v>833.42</v>
      </c>
      <c r="K214" s="40">
        <f>SUMIF('2021 BEZ CLP'!A:A,A214,'2021 BEZ CLP'!B:B)</f>
        <v>17557.36</v>
      </c>
      <c r="L214" s="40">
        <f>SUMIF('2021 BEZ CLP'!A:A,A214,'2021 BEZ CLP'!C:C)</f>
        <v>5321.7385000000004</v>
      </c>
    </row>
    <row r="215" spans="1:12">
      <c r="A215" s="44" t="s">
        <v>561</v>
      </c>
      <c r="B215" s="44" t="s">
        <v>422</v>
      </c>
      <c r="C215" s="3">
        <f>SUMIF('I K'!A:A,A215,'I K'!B:B)</f>
        <v>800</v>
      </c>
      <c r="D215" s="3">
        <f>SUMIF('I K'!A:A,A215,'I K'!C:C)</f>
        <v>279.23</v>
      </c>
      <c r="E215" s="3">
        <f>SUMIF('II K'!A:A,A215,'II K'!B:B)</f>
        <v>0</v>
      </c>
      <c r="F215" s="40">
        <f>SUMIF('II K'!A:A,A215,'II K'!C:C)</f>
        <v>0</v>
      </c>
      <c r="G215" s="40">
        <f>SUMIF('III K'!A:A,A215,'III K'!B:B)</f>
        <v>0</v>
      </c>
      <c r="H215" s="40">
        <f>SUMIF('III K'!A:A,A215,'III K'!C:C)</f>
        <v>0</v>
      </c>
      <c r="I215" s="40">
        <f>SUMIF('IV K'!A:A,A215,'IV K'!B:B)</f>
        <v>7614.66</v>
      </c>
      <c r="J215" s="40">
        <f>SUMIF('IV K'!A:A,A215,'IV K'!C:C)</f>
        <v>4381.0200000000004</v>
      </c>
      <c r="K215" s="40">
        <f>SUMIF('2021 BEZ CLP'!A:A,A215,'2021 BEZ CLP'!B:B)</f>
        <v>8414.66</v>
      </c>
      <c r="L215" s="40">
        <f>SUMIF('2021 BEZ CLP'!A:A,A215,'2021 BEZ CLP'!C:C)</f>
        <v>4660.25</v>
      </c>
    </row>
    <row r="216" spans="1:12">
      <c r="A216" s="44" t="s">
        <v>418</v>
      </c>
      <c r="B216" s="44" t="s">
        <v>427</v>
      </c>
      <c r="C216" s="3">
        <f>SUMIF('I K'!A:A,A216,'I K'!B:B)</f>
        <v>39024.839999999997</v>
      </c>
      <c r="D216" s="3">
        <f>SUMIF('I K'!A:A,A216,'I K'!C:C)</f>
        <v>10719.5502</v>
      </c>
      <c r="E216" s="3">
        <f>SUMIF('II K'!A:A,A216,'II K'!B:B)</f>
        <v>25636.29</v>
      </c>
      <c r="F216" s="40">
        <f>SUMIF('II K'!A:A,A216,'II K'!C:C)</f>
        <v>7639.1594999999998</v>
      </c>
      <c r="G216" s="40">
        <f>SUMIF('III K'!A:A,A216,'III K'!B:B)</f>
        <v>25153.27</v>
      </c>
      <c r="H216" s="40">
        <f>SUMIF('III K'!A:A,A216,'III K'!C:C)</f>
        <v>6693.1008000000002</v>
      </c>
      <c r="I216" s="40">
        <f>SUMIF('IV K'!A:A,A216,'IV K'!B:B)</f>
        <v>36061.69</v>
      </c>
      <c r="J216" s="40">
        <f>SUMIF('IV K'!A:A,A216,'IV K'!C:C)</f>
        <v>9865.6594999999998</v>
      </c>
      <c r="K216" s="40">
        <f>SUMIF('2021 BEZ CLP'!A:A,A216,'2021 BEZ CLP'!B:B)</f>
        <v>125876.09</v>
      </c>
      <c r="L216" s="40">
        <f>SUMIF('2021 BEZ CLP'!A:A,A216,'2021 BEZ CLP'!C:C)</f>
        <v>34917.47</v>
      </c>
    </row>
    <row r="217" spans="1:12">
      <c r="A217" s="44" t="s">
        <v>157</v>
      </c>
      <c r="B217" s="44" t="s">
        <v>422</v>
      </c>
      <c r="C217" s="3">
        <f>SUMIF('I K'!A:A,A217,'I K'!B:B)</f>
        <v>0</v>
      </c>
      <c r="D217" s="3">
        <f>SUMIF('I K'!A:A,A217,'I K'!C:C)</f>
        <v>0</v>
      </c>
      <c r="E217" s="3">
        <f>SUMIF('II K'!A:A,A217,'II K'!B:B)</f>
        <v>858</v>
      </c>
      <c r="F217" s="40">
        <f>SUMIF('II K'!A:A,A217,'II K'!C:C)</f>
        <v>421.08300000000003</v>
      </c>
      <c r="G217" s="40">
        <f>SUMIF('III K'!A:A,A217,'III K'!B:B)</f>
        <v>0</v>
      </c>
      <c r="H217" s="40">
        <f>SUMIF('III K'!A:A,A217,'III K'!C:C)</f>
        <v>0</v>
      </c>
      <c r="I217" s="40">
        <f>SUMIF('IV K'!A:A,A217,'IV K'!B:B)</f>
        <v>0</v>
      </c>
      <c r="J217" s="40">
        <f>SUMIF('IV K'!A:A,A217,'IV K'!C:C)</f>
        <v>0</v>
      </c>
      <c r="K217" s="40">
        <f>SUMIF('2021 BEZ CLP'!A:A,A217,'2021 BEZ CLP'!B:B)</f>
        <v>858</v>
      </c>
      <c r="L217" s="40">
        <f>SUMIF('2021 BEZ CLP'!A:A,A217,'2021 BEZ CLP'!C:C)</f>
        <v>421.08300000000003</v>
      </c>
    </row>
    <row r="218" spans="1:12">
      <c r="A218" s="44" t="s">
        <v>259</v>
      </c>
      <c r="B218" s="44" t="s">
        <v>426</v>
      </c>
      <c r="C218" s="3">
        <f>SUMIF('I K'!A:A,A218,'I K'!B:B)</f>
        <v>0</v>
      </c>
      <c r="D218" s="3">
        <f>SUMIF('I K'!A:A,A218,'I K'!C:C)</f>
        <v>0</v>
      </c>
      <c r="E218" s="3">
        <f>SUMIF('II K'!A:A,A218,'II K'!B:B)</f>
        <v>1892.56</v>
      </c>
      <c r="F218" s="40">
        <f>SUMIF('II K'!A:A,A218,'II K'!C:C)</f>
        <v>1065.2</v>
      </c>
      <c r="G218" s="40">
        <f>SUMIF('III K'!A:A,A218,'III K'!B:B)</f>
        <v>0</v>
      </c>
      <c r="H218" s="40">
        <f>SUMIF('III K'!A:A,A218,'III K'!C:C)</f>
        <v>0</v>
      </c>
      <c r="I218" s="40">
        <f>SUMIF('IV K'!A:A,A218,'IV K'!B:B)</f>
        <v>3365.23</v>
      </c>
      <c r="J218" s="40">
        <f>SUMIF('IV K'!A:A,A218,'IV K'!C:C)</f>
        <v>1909.21</v>
      </c>
      <c r="K218" s="40">
        <f>SUMIF('2021 BEZ CLP'!A:A,A218,'2021 BEZ CLP'!B:B)</f>
        <v>5257.79</v>
      </c>
      <c r="L218" s="40">
        <f>SUMIF('2021 BEZ CLP'!A:A,A218,'2021 BEZ CLP'!C:C)</f>
        <v>2974.41</v>
      </c>
    </row>
    <row r="219" spans="1:12">
      <c r="A219" s="44" t="s">
        <v>621</v>
      </c>
      <c r="B219" s="44" t="s">
        <v>422</v>
      </c>
      <c r="C219" s="3">
        <f>SUMIF('I K'!A:A,A219,'I K'!B:B)</f>
        <v>0</v>
      </c>
      <c r="D219" s="3">
        <f>SUMIF('I K'!A:A,A219,'I K'!C:C)</f>
        <v>0</v>
      </c>
      <c r="E219" s="3">
        <f>SUMIF('II K'!A:A,A219,'II K'!B:B)</f>
        <v>1855.74</v>
      </c>
      <c r="F219" s="40">
        <f>SUMIF('II K'!A:A,A219,'II K'!C:C)</f>
        <v>1022.7</v>
      </c>
      <c r="G219" s="40">
        <f>SUMIF('III K'!A:A,A219,'III K'!B:B)</f>
        <v>0</v>
      </c>
      <c r="H219" s="40">
        <f>SUMIF('III K'!A:A,A219,'III K'!C:C)</f>
        <v>0</v>
      </c>
      <c r="I219" s="40">
        <f>SUMIF('IV K'!A:A,A219,'IV K'!B:B)</f>
        <v>0</v>
      </c>
      <c r="J219" s="40">
        <f>SUMIF('IV K'!A:A,A219,'IV K'!C:C)</f>
        <v>0</v>
      </c>
      <c r="K219" s="40">
        <f>SUMIF('2021 BEZ CLP'!A:A,A219,'2021 BEZ CLP'!B:B)</f>
        <v>1855.74</v>
      </c>
      <c r="L219" s="40">
        <f>SUMIF('2021 BEZ CLP'!A:A,A219,'2021 BEZ CLP'!C:C)</f>
        <v>1022.7</v>
      </c>
    </row>
    <row r="220" spans="1:12">
      <c r="A220" s="44" t="s">
        <v>82</v>
      </c>
      <c r="B220" s="44" t="s">
        <v>422</v>
      </c>
      <c r="C220" s="3">
        <f>SUMIF('I K'!A:A,A220,'I K'!B:B)</f>
        <v>0</v>
      </c>
      <c r="D220" s="3">
        <f>SUMIF('I K'!A:A,A220,'I K'!C:C)</f>
        <v>0</v>
      </c>
      <c r="E220" s="3">
        <f>SUMIF('II K'!A:A,A220,'II K'!B:B)</f>
        <v>0</v>
      </c>
      <c r="F220" s="40">
        <f>SUMIF('II K'!A:A,A220,'II K'!C:C)</f>
        <v>0</v>
      </c>
      <c r="G220" s="40">
        <f>SUMIF('III K'!A:A,A220,'III K'!B:B)</f>
        <v>0</v>
      </c>
      <c r="H220" s="40">
        <f>SUMIF('III K'!A:A,A220,'III K'!C:C)</f>
        <v>0</v>
      </c>
      <c r="I220" s="40">
        <f>SUMIF('IV K'!A:A,A220,'IV K'!B:B)</f>
        <v>0</v>
      </c>
      <c r="J220" s="40">
        <f>SUMIF('IV K'!A:A,A220,'IV K'!C:C)</f>
        <v>0</v>
      </c>
      <c r="K220" s="40">
        <f>SUMIF('2021 BEZ CLP'!A:A,A220,'2021 BEZ CLP'!B:B)</f>
        <v>0</v>
      </c>
      <c r="L220" s="40">
        <f>SUMIF('2021 BEZ CLP'!A:A,A220,'2021 BEZ CLP'!C:C)</f>
        <v>0</v>
      </c>
    </row>
    <row r="221" spans="1:12">
      <c r="A221" s="44" t="s">
        <v>524</v>
      </c>
      <c r="B221" s="44" t="s">
        <v>422</v>
      </c>
      <c r="C221" s="3">
        <f>SUMIF('I K'!A:A,A221,'I K'!B:B)</f>
        <v>0</v>
      </c>
      <c r="D221" s="3">
        <f>SUMIF('I K'!A:A,A221,'I K'!C:C)</f>
        <v>0</v>
      </c>
      <c r="E221" s="3">
        <f>SUMIF('II K'!A:A,A221,'II K'!B:B)</f>
        <v>0</v>
      </c>
      <c r="F221" s="40">
        <f>SUMIF('II K'!A:A,A221,'II K'!C:C)</f>
        <v>0</v>
      </c>
      <c r="G221" s="40">
        <f>SUMIF('III K'!A:A,A221,'III K'!B:B)</f>
        <v>0</v>
      </c>
      <c r="H221" s="40">
        <f>SUMIF('III K'!A:A,A221,'III K'!C:C)</f>
        <v>0</v>
      </c>
      <c r="I221" s="40">
        <f>SUMIF('IV K'!A:A,A221,'IV K'!B:B)</f>
        <v>355.59</v>
      </c>
      <c r="J221" s="40">
        <f>SUMIF('IV K'!A:A,A221,'IV K'!C:C)</f>
        <v>227.745</v>
      </c>
      <c r="K221" s="40">
        <f>SUMIF('2021 BEZ CLP'!A:A,A221,'2021 BEZ CLP'!B:B)</f>
        <v>355.59</v>
      </c>
      <c r="L221" s="40">
        <f>SUMIF('2021 BEZ CLP'!A:A,A221,'2021 BEZ CLP'!C:C)</f>
        <v>227.745</v>
      </c>
    </row>
    <row r="222" spans="1:12">
      <c r="A222" s="44" t="s">
        <v>741</v>
      </c>
      <c r="B222" s="44" t="s">
        <v>422</v>
      </c>
      <c r="C222" s="3">
        <f>SUMIF('I K'!A:A,A222,'I K'!B:B)</f>
        <v>0</v>
      </c>
      <c r="D222" s="3">
        <f>SUMIF('I K'!A:A,A222,'I K'!C:C)</f>
        <v>0</v>
      </c>
      <c r="E222" s="3">
        <f>SUMIF('II K'!A:A,A222,'II K'!B:B)</f>
        <v>0</v>
      </c>
      <c r="F222" s="40">
        <f>SUMIF('II K'!A:A,A222,'II K'!C:C)</f>
        <v>0</v>
      </c>
      <c r="G222" s="40">
        <f>SUMIF('III K'!A:A,A222,'III K'!B:B)</f>
        <v>0</v>
      </c>
      <c r="H222" s="40">
        <f>SUMIF('III K'!A:A,A222,'III K'!C:C)</f>
        <v>0</v>
      </c>
      <c r="I222" s="40">
        <f>SUMIF('IV K'!A:A,A222,'IV K'!B:B)</f>
        <v>0</v>
      </c>
      <c r="J222" s="40">
        <f>SUMIF('IV K'!A:A,A222,'IV K'!C:C)</f>
        <v>0</v>
      </c>
      <c r="K222" s="40">
        <f>SUMIF('2021 BEZ CLP'!A:A,A222,'2021 BEZ CLP'!B:B)</f>
        <v>0</v>
      </c>
      <c r="L222" s="40">
        <f>SUMIF('2021 BEZ CLP'!A:A,A222,'2021 BEZ CLP'!C:C)</f>
        <v>0</v>
      </c>
    </row>
    <row r="223" spans="1:12">
      <c r="A223" s="44" t="s">
        <v>69</v>
      </c>
      <c r="B223" s="44" t="s">
        <v>422</v>
      </c>
      <c r="C223" s="3">
        <f>SUMIF('I K'!A:A,A223,'I K'!B:B)</f>
        <v>678.89</v>
      </c>
      <c r="D223" s="3">
        <f>SUMIF('I K'!A:A,A223,'I K'!C:C)</f>
        <v>350.94</v>
      </c>
      <c r="E223" s="3">
        <f>SUMIF('II K'!A:A,A223,'II K'!B:B)</f>
        <v>0</v>
      </c>
      <c r="F223" s="40">
        <f>SUMIF('II K'!A:A,A223,'II K'!C:C)</f>
        <v>0</v>
      </c>
      <c r="G223" s="40">
        <f>SUMIF('III K'!A:A,A223,'III K'!B:B)</f>
        <v>0</v>
      </c>
      <c r="H223" s="40">
        <f>SUMIF('III K'!A:A,A223,'III K'!C:C)</f>
        <v>0</v>
      </c>
      <c r="I223" s="40">
        <f>SUMIF('IV K'!A:A,A223,'IV K'!B:B)</f>
        <v>0</v>
      </c>
      <c r="J223" s="40">
        <f>SUMIF('IV K'!A:A,A223,'IV K'!C:C)</f>
        <v>0</v>
      </c>
      <c r="K223" s="40">
        <f>SUMIF('2021 BEZ CLP'!A:A,A223,'2021 BEZ CLP'!B:B)</f>
        <v>678.89</v>
      </c>
      <c r="L223" s="40">
        <f>SUMIF('2021 BEZ CLP'!A:A,A223,'2021 BEZ CLP'!C:C)</f>
        <v>350.94</v>
      </c>
    </row>
    <row r="224" spans="1:12">
      <c r="A224" s="44" t="s">
        <v>801</v>
      </c>
      <c r="B224" s="44" t="s">
        <v>422</v>
      </c>
      <c r="C224" s="3">
        <f>SUMIF('I K'!A:A,A224,'I K'!B:B)</f>
        <v>0</v>
      </c>
      <c r="D224" s="3">
        <f>SUMIF('I K'!A:A,A224,'I K'!C:C)</f>
        <v>0</v>
      </c>
      <c r="E224" s="3">
        <f>SUMIF('II K'!A:A,A224,'II K'!B:B)</f>
        <v>0</v>
      </c>
      <c r="F224" s="40">
        <f>SUMIF('II K'!A:A,A224,'II K'!C:C)</f>
        <v>0</v>
      </c>
      <c r="G224" s="40">
        <f>SUMIF('III K'!A:A,A224,'III K'!B:B)</f>
        <v>0</v>
      </c>
      <c r="H224" s="40">
        <f>SUMIF('III K'!A:A,A224,'III K'!C:C)</f>
        <v>0</v>
      </c>
      <c r="I224" s="40">
        <f>SUMIF('IV K'!A:A,A224,'IV K'!B:B)</f>
        <v>1178.6400000000001</v>
      </c>
      <c r="J224" s="40">
        <f>SUMIF('IV K'!A:A,A224,'IV K'!C:C)</f>
        <v>652.09</v>
      </c>
      <c r="K224" s="40">
        <f>SUMIF('2021 BEZ CLP'!A:A,A224,'2021 BEZ CLP'!B:B)</f>
        <v>1178.6400000000001</v>
      </c>
      <c r="L224" s="40">
        <f>SUMIF('2021 BEZ CLP'!A:A,A224,'2021 BEZ CLP'!C:C)</f>
        <v>652.09</v>
      </c>
    </row>
    <row r="225" spans="1:12">
      <c r="A225" s="44" t="s">
        <v>416</v>
      </c>
      <c r="B225" s="44" t="s">
        <v>426</v>
      </c>
      <c r="C225" s="3">
        <f>SUMIF('I K'!A:A,A225,'I K'!B:B)</f>
        <v>0</v>
      </c>
      <c r="D225" s="3">
        <f>SUMIF('I K'!A:A,A225,'I K'!C:C)</f>
        <v>0</v>
      </c>
      <c r="E225" s="3">
        <f>SUMIF('II K'!A:A,A225,'II K'!B:B)</f>
        <v>2764.48</v>
      </c>
      <c r="F225" s="40">
        <f>SUMIF('II K'!A:A,A225,'II K'!C:C)</f>
        <v>1495.84</v>
      </c>
      <c r="G225" s="40">
        <f>SUMIF('III K'!A:A,A225,'III K'!B:B)</f>
        <v>2764.48</v>
      </c>
      <c r="H225" s="40">
        <f>SUMIF('III K'!A:A,A225,'III K'!C:C)</f>
        <v>1481.24</v>
      </c>
      <c r="I225" s="40">
        <f>SUMIF('IV K'!A:A,A225,'IV K'!B:B)</f>
        <v>0</v>
      </c>
      <c r="J225" s="40">
        <f>SUMIF('IV K'!A:A,A225,'IV K'!C:C)</f>
        <v>0</v>
      </c>
      <c r="K225" s="40">
        <f>SUMIF('2021 BEZ CLP'!A:A,A225,'2021 BEZ CLP'!B:B)</f>
        <v>5528.96</v>
      </c>
      <c r="L225" s="40">
        <f>SUMIF('2021 BEZ CLP'!A:A,A225,'2021 BEZ CLP'!C:C)</f>
        <v>2977.08</v>
      </c>
    </row>
    <row r="226" spans="1:12">
      <c r="A226" s="44" t="s">
        <v>5</v>
      </c>
      <c r="B226" s="44" t="s">
        <v>422</v>
      </c>
      <c r="C226" s="3">
        <f>SUMIF('I K'!A:A,A226,'I K'!B:B)</f>
        <v>0</v>
      </c>
      <c r="D226" s="3">
        <f>SUMIF('I K'!A:A,A226,'I K'!C:C)</f>
        <v>0</v>
      </c>
      <c r="E226" s="3">
        <f>SUMIF('II K'!A:A,A226,'II K'!B:B)</f>
        <v>422.56</v>
      </c>
      <c r="F226" s="40">
        <f>SUMIF('II K'!A:A,A226,'II K'!C:C)</f>
        <v>241.07</v>
      </c>
      <c r="G226" s="40">
        <f>SUMIF('III K'!A:A,A226,'III K'!B:B)</f>
        <v>0</v>
      </c>
      <c r="H226" s="40">
        <f>SUMIF('III K'!A:A,A226,'III K'!C:C)</f>
        <v>0</v>
      </c>
      <c r="I226" s="40">
        <f>SUMIF('IV K'!A:A,A226,'IV K'!B:B)</f>
        <v>264.08</v>
      </c>
      <c r="J226" s="40">
        <f>SUMIF('IV K'!A:A,A226,'IV K'!C:C)</f>
        <v>141.19</v>
      </c>
      <c r="K226" s="40">
        <f>SUMIF('2021 BEZ CLP'!A:A,A226,'2021 BEZ CLP'!B:B)</f>
        <v>686.64</v>
      </c>
      <c r="L226" s="40">
        <f>SUMIF('2021 BEZ CLP'!A:A,A226,'2021 BEZ CLP'!C:C)</f>
        <v>382.26</v>
      </c>
    </row>
    <row r="227" spans="1:12">
      <c r="A227" s="44" t="s">
        <v>12</v>
      </c>
      <c r="B227" s="44" t="s">
        <v>422</v>
      </c>
      <c r="C227" s="3">
        <f>SUMIF('I K'!A:A,A227,'I K'!B:B)</f>
        <v>847.71</v>
      </c>
      <c r="D227" s="3">
        <f>SUMIF('I K'!A:A,A227,'I K'!C:C)</f>
        <v>527.35</v>
      </c>
      <c r="E227" s="3">
        <f>SUMIF('II K'!A:A,A227,'II K'!B:B)</f>
        <v>565.54</v>
      </c>
      <c r="F227" s="40">
        <f>SUMIF('II K'!A:A,A227,'II K'!C:C)</f>
        <v>348.36200000000002</v>
      </c>
      <c r="G227" s="40">
        <f>SUMIF('III K'!A:A,A227,'III K'!B:B)</f>
        <v>569.4</v>
      </c>
      <c r="H227" s="40">
        <f>SUMIF('III K'!A:A,A227,'III K'!C:C)</f>
        <v>356.404</v>
      </c>
      <c r="I227" s="40">
        <f>SUMIF('IV K'!A:A,A227,'IV K'!B:B)</f>
        <v>286.45999999999998</v>
      </c>
      <c r="J227" s="40">
        <f>SUMIF('IV K'!A:A,A227,'IV K'!C:C)</f>
        <v>179.82</v>
      </c>
      <c r="K227" s="40">
        <f>SUMIF('2021 BEZ CLP'!A:A,A227,'2021 BEZ CLP'!B:B)</f>
        <v>2269.11</v>
      </c>
      <c r="L227" s="40">
        <f>SUMIF('2021 BEZ CLP'!A:A,A227,'2021 BEZ CLP'!C:C)</f>
        <v>1411.9359999999999</v>
      </c>
    </row>
    <row r="228" spans="1:12">
      <c r="A228" s="44" t="s">
        <v>587</v>
      </c>
      <c r="B228" s="44" t="s">
        <v>426</v>
      </c>
      <c r="C228" s="3">
        <f>SUMIF('I K'!A:A,A228,'I K'!B:B)</f>
        <v>4560.93</v>
      </c>
      <c r="D228" s="3">
        <f>SUMIF('I K'!A:A,A228,'I K'!C:C)</f>
        <v>1202.365</v>
      </c>
      <c r="E228" s="3">
        <f>SUMIF('II K'!A:A,A228,'II K'!B:B)</f>
        <v>8538.32</v>
      </c>
      <c r="F228" s="40">
        <f>SUMIF('II K'!A:A,A228,'II K'!C:C)</f>
        <v>1867.48</v>
      </c>
      <c r="G228" s="40">
        <f>SUMIF('III K'!A:A,A228,'III K'!B:B)</f>
        <v>3917.65</v>
      </c>
      <c r="H228" s="40">
        <f>SUMIF('III K'!A:A,A228,'III K'!C:C)</f>
        <v>716.73</v>
      </c>
      <c r="I228" s="40">
        <f>SUMIF('IV K'!A:A,A228,'IV K'!B:B)</f>
        <v>10549.89</v>
      </c>
      <c r="J228" s="40">
        <f>SUMIF('IV K'!A:A,A228,'IV K'!C:C)</f>
        <v>1613.69</v>
      </c>
      <c r="K228" s="40">
        <f>SUMIF('2021 BEZ CLP'!A:A,A228,'2021 BEZ CLP'!B:B)</f>
        <v>27566.79</v>
      </c>
      <c r="L228" s="40">
        <f>SUMIF('2021 BEZ CLP'!A:A,A228,'2021 BEZ CLP'!C:C)</f>
        <v>5400.2650000000003</v>
      </c>
    </row>
    <row r="229" spans="1:12">
      <c r="A229" s="44" t="s">
        <v>532</v>
      </c>
      <c r="B229" s="44" t="s">
        <v>426</v>
      </c>
      <c r="C229" s="3">
        <f>SUMIF('I K'!A:A,A229,'I K'!B:B)</f>
        <v>1601.3</v>
      </c>
      <c r="D229" s="3">
        <f>SUMIF('I K'!A:A,A229,'I K'!C:C)</f>
        <v>756.1</v>
      </c>
      <c r="E229" s="3">
        <f>SUMIF('II K'!A:A,A229,'II K'!B:B)</f>
        <v>0</v>
      </c>
      <c r="F229" s="40">
        <f>SUMIF('II K'!A:A,A229,'II K'!C:C)</f>
        <v>0</v>
      </c>
      <c r="G229" s="40">
        <f>SUMIF('III K'!A:A,A229,'III K'!B:B)</f>
        <v>1583.83</v>
      </c>
      <c r="H229" s="40">
        <f>SUMIF('III K'!A:A,A229,'III K'!C:C)</f>
        <v>651.76</v>
      </c>
      <c r="I229" s="40">
        <f>SUMIF('IV K'!A:A,A229,'IV K'!B:B)</f>
        <v>0</v>
      </c>
      <c r="J229" s="40">
        <f>SUMIF('IV K'!A:A,A229,'IV K'!C:C)</f>
        <v>0</v>
      </c>
      <c r="K229" s="40">
        <f>SUMIF('2021 BEZ CLP'!A:A,A229,'2021 BEZ CLP'!B:B)</f>
        <v>3185.13</v>
      </c>
      <c r="L229" s="40">
        <f>SUMIF('2021 BEZ CLP'!A:A,A229,'2021 BEZ CLP'!C:C)</f>
        <v>1407.86</v>
      </c>
    </row>
    <row r="230" spans="1:12">
      <c r="A230" s="44" t="s">
        <v>515</v>
      </c>
      <c r="B230" s="44" t="s">
        <v>423</v>
      </c>
      <c r="C230" s="3">
        <f>SUMIF('I K'!A:A,A230,'I K'!B:B)</f>
        <v>765.9</v>
      </c>
      <c r="D230" s="3">
        <f>SUMIF('I K'!A:A,A230,'I K'!C:C)</f>
        <v>267.351</v>
      </c>
      <c r="E230" s="3">
        <f>SUMIF('II K'!A:A,A230,'II K'!B:B)</f>
        <v>123.3</v>
      </c>
      <c r="F230" s="40">
        <f>SUMIF('II K'!A:A,A230,'II K'!C:C)</f>
        <v>41.4</v>
      </c>
      <c r="G230" s="40">
        <f>SUMIF('III K'!A:A,A230,'III K'!B:B)</f>
        <v>0</v>
      </c>
      <c r="H230" s="40">
        <f>SUMIF('III K'!A:A,A230,'III K'!C:C)</f>
        <v>0</v>
      </c>
      <c r="I230" s="40">
        <f>SUMIF('IV K'!A:A,A230,'IV K'!B:B)</f>
        <v>0</v>
      </c>
      <c r="J230" s="40">
        <f>SUMIF('IV K'!A:A,A230,'IV K'!C:C)</f>
        <v>0</v>
      </c>
      <c r="K230" s="40">
        <f>SUMIF('2021 BEZ CLP'!A:A,A230,'2021 BEZ CLP'!B:B)</f>
        <v>889.2</v>
      </c>
      <c r="L230" s="40">
        <f>SUMIF('2021 BEZ CLP'!A:A,A230,'2021 BEZ CLP'!C:C)</f>
        <v>308.75099999999998</v>
      </c>
    </row>
    <row r="231" spans="1:12">
      <c r="A231" s="44" t="s">
        <v>509</v>
      </c>
      <c r="B231" s="44" t="s">
        <v>422</v>
      </c>
      <c r="C231" s="3">
        <f>SUMIF('I K'!A:A,A231,'I K'!B:B)</f>
        <v>2895</v>
      </c>
      <c r="D231" s="3">
        <f>SUMIF('I K'!A:A,A231,'I K'!C:C)</f>
        <v>1353.91</v>
      </c>
      <c r="E231" s="3">
        <f>SUMIF('II K'!A:A,A231,'II K'!B:B)</f>
        <v>0</v>
      </c>
      <c r="F231" s="40">
        <f>SUMIF('II K'!A:A,A231,'II K'!C:C)</f>
        <v>0</v>
      </c>
      <c r="G231" s="40">
        <f>SUMIF('III K'!A:A,A231,'III K'!B:B)</f>
        <v>0</v>
      </c>
      <c r="H231" s="40">
        <f>SUMIF('III K'!A:A,A231,'III K'!C:C)</f>
        <v>0</v>
      </c>
      <c r="I231" s="40">
        <f>SUMIF('IV K'!A:A,A231,'IV K'!B:B)</f>
        <v>0</v>
      </c>
      <c r="J231" s="40">
        <f>SUMIF('IV K'!A:A,A231,'IV K'!C:C)</f>
        <v>0</v>
      </c>
      <c r="K231" s="40">
        <f>SUMIF('2021 BEZ CLP'!A:A,A231,'2021 BEZ CLP'!B:B)</f>
        <v>2895</v>
      </c>
      <c r="L231" s="40">
        <f>SUMIF('2021 BEZ CLP'!A:A,A231,'2021 BEZ CLP'!C:C)</f>
        <v>1353.91</v>
      </c>
    </row>
    <row r="232" spans="1:12">
      <c r="A232" s="44" t="s">
        <v>577</v>
      </c>
      <c r="B232" s="44" t="s">
        <v>422</v>
      </c>
      <c r="C232" s="3">
        <f>SUMIF('I K'!A:A,A232,'I K'!B:B)</f>
        <v>1533</v>
      </c>
      <c r="D232" s="3">
        <f>SUMIF('I K'!A:A,A232,'I K'!C:C)</f>
        <v>924.5</v>
      </c>
      <c r="E232" s="3">
        <f>SUMIF('II K'!A:A,A232,'II K'!B:B)</f>
        <v>763</v>
      </c>
      <c r="F232" s="40">
        <f>SUMIF('II K'!A:A,A232,'II K'!C:C)</f>
        <v>440.81</v>
      </c>
      <c r="G232" s="40">
        <f>SUMIF('III K'!A:A,A232,'III K'!B:B)</f>
        <v>763</v>
      </c>
      <c r="H232" s="40">
        <f>SUMIF('III K'!A:A,A232,'III K'!C:C)</f>
        <v>462.72</v>
      </c>
      <c r="I232" s="40">
        <f>SUMIF('IV K'!A:A,A232,'IV K'!B:B)</f>
        <v>953</v>
      </c>
      <c r="J232" s="40">
        <f>SUMIF('IV K'!A:A,A232,'IV K'!C:C)</f>
        <v>566.05999999999995</v>
      </c>
      <c r="K232" s="40">
        <f>SUMIF('2021 BEZ CLP'!A:A,A232,'2021 BEZ CLP'!B:B)</f>
        <v>4012</v>
      </c>
      <c r="L232" s="40">
        <f>SUMIF('2021 BEZ CLP'!A:A,A232,'2021 BEZ CLP'!C:C)</f>
        <v>2394.09</v>
      </c>
    </row>
    <row r="233" spans="1:12">
      <c r="A233" s="44" t="s">
        <v>572</v>
      </c>
      <c r="B233" s="44" t="s">
        <v>427</v>
      </c>
      <c r="C233" s="3">
        <f>SUMIF('I K'!A:A,A233,'I K'!B:B)</f>
        <v>0</v>
      </c>
      <c r="D233" s="3">
        <f>SUMIF('I K'!A:A,A233,'I K'!C:C)</f>
        <v>0</v>
      </c>
      <c r="E233" s="3">
        <f>SUMIF('II K'!A:A,A233,'II K'!B:B)</f>
        <v>0</v>
      </c>
      <c r="F233" s="40">
        <f>SUMIF('II K'!A:A,A233,'II K'!C:C)</f>
        <v>0</v>
      </c>
      <c r="G233" s="40">
        <f>SUMIF('III K'!A:A,A233,'III K'!B:B)</f>
        <v>0</v>
      </c>
      <c r="H233" s="40">
        <f>SUMIF('III K'!A:A,A233,'III K'!C:C)</f>
        <v>0</v>
      </c>
      <c r="I233" s="40">
        <f>SUMIF('IV K'!A:A,A233,'IV K'!B:B)</f>
        <v>996.96</v>
      </c>
      <c r="J233" s="40">
        <f>SUMIF('IV K'!A:A,A233,'IV K'!C:C)</f>
        <v>241.52</v>
      </c>
      <c r="K233" s="40">
        <f>SUMIF('2021 BEZ CLP'!A:A,A233,'2021 BEZ CLP'!B:B)</f>
        <v>996.96</v>
      </c>
      <c r="L233" s="40">
        <f>SUMIF('2021 BEZ CLP'!A:A,A233,'2021 BEZ CLP'!C:C)</f>
        <v>241.52</v>
      </c>
    </row>
    <row r="234" spans="1:12">
      <c r="A234" s="44" t="s">
        <v>385</v>
      </c>
      <c r="B234" s="44" t="s">
        <v>427</v>
      </c>
      <c r="C234" s="3">
        <f>SUMIF('I K'!A:A,A234,'I K'!B:B)</f>
        <v>133303.07</v>
      </c>
      <c r="D234" s="3">
        <f>SUMIF('I K'!A:A,A234,'I K'!C:C)</f>
        <v>47175.289599999996</v>
      </c>
      <c r="E234" s="3">
        <f>SUMIF('II K'!A:A,A234,'II K'!B:B)</f>
        <v>62545.67</v>
      </c>
      <c r="F234" s="40">
        <f>SUMIF('II K'!A:A,A234,'II K'!C:C)</f>
        <v>17771.805</v>
      </c>
      <c r="G234" s="40">
        <f>SUMIF('III K'!A:A,A234,'III K'!B:B)</f>
        <v>54307.78</v>
      </c>
      <c r="H234" s="40">
        <f>SUMIF('III K'!A:A,A234,'III K'!C:C)</f>
        <v>17122.617300000002</v>
      </c>
      <c r="I234" s="40">
        <f>SUMIF('IV K'!A:A,A234,'IV K'!B:B)</f>
        <v>138060.46</v>
      </c>
      <c r="J234" s="40">
        <f>SUMIF('IV K'!A:A,A234,'IV K'!C:C)</f>
        <v>48561.037600000003</v>
      </c>
      <c r="K234" s="40">
        <f>SUMIF('2021 BEZ CLP'!A:A,A234,'2021 BEZ CLP'!B:B)</f>
        <v>388216.98</v>
      </c>
      <c r="L234" s="40">
        <f>SUMIF('2021 BEZ CLP'!A:A,A234,'2021 BEZ CLP'!C:C)</f>
        <v>130630.74950000001</v>
      </c>
    </row>
    <row r="235" spans="1:12">
      <c r="A235" s="44" t="s">
        <v>358</v>
      </c>
      <c r="B235" s="44" t="s">
        <v>427</v>
      </c>
      <c r="C235" s="3">
        <f>SUMIF('I K'!A:A,A235,'I K'!B:B)</f>
        <v>16219.04</v>
      </c>
      <c r="D235" s="3">
        <f>SUMIF('I K'!A:A,A235,'I K'!C:C)</f>
        <v>5101.9775</v>
      </c>
      <c r="E235" s="3">
        <f>SUMIF('II K'!A:A,A235,'II K'!B:B)</f>
        <v>16079.38</v>
      </c>
      <c r="F235" s="40">
        <f>SUMIF('II K'!A:A,A235,'II K'!C:C)</f>
        <v>5425.51</v>
      </c>
      <c r="G235" s="40">
        <f>SUMIF('III K'!A:A,A235,'III K'!B:B)</f>
        <v>19872.8</v>
      </c>
      <c r="H235" s="40">
        <f>SUMIF('III K'!A:A,A235,'III K'!C:C)</f>
        <v>5857.5564999999997</v>
      </c>
      <c r="I235" s="40">
        <f>SUMIF('IV K'!A:A,A235,'IV K'!B:B)</f>
        <v>22274.45</v>
      </c>
      <c r="J235" s="40">
        <f>SUMIF('IV K'!A:A,A235,'IV K'!C:C)</f>
        <v>6378.55</v>
      </c>
      <c r="K235" s="40">
        <f>SUMIF('2021 BEZ CLP'!A:A,A235,'2021 BEZ CLP'!B:B)</f>
        <v>77383.83</v>
      </c>
      <c r="L235" s="40">
        <f>SUMIF('2021 BEZ CLP'!A:A,A235,'2021 BEZ CLP'!C:C)</f>
        <v>23103.214</v>
      </c>
    </row>
    <row r="236" spans="1:12">
      <c r="A236" s="44" t="s">
        <v>622</v>
      </c>
      <c r="B236" s="44" t="s">
        <v>422</v>
      </c>
      <c r="C236" s="3">
        <f>SUMIF('I K'!A:A,A236,'I K'!B:B)</f>
        <v>0</v>
      </c>
      <c r="D236" s="3">
        <f>SUMIF('I K'!A:A,A236,'I K'!C:C)</f>
        <v>0</v>
      </c>
      <c r="E236" s="3">
        <f>SUMIF('II K'!A:A,A236,'II K'!B:B)</f>
        <v>0</v>
      </c>
      <c r="F236" s="40">
        <f>SUMIF('II K'!A:A,A236,'II K'!C:C)</f>
        <v>0</v>
      </c>
      <c r="G236" s="40">
        <f>SUMIF('III K'!A:A,A236,'III K'!B:B)</f>
        <v>338.8</v>
      </c>
      <c r="H236" s="40">
        <f>SUMIF('III K'!A:A,A236,'III K'!C:C)</f>
        <v>171.54</v>
      </c>
      <c r="I236" s="40">
        <f>SUMIF('IV K'!A:A,A236,'IV K'!B:B)</f>
        <v>0</v>
      </c>
      <c r="J236" s="40">
        <f>SUMIF('IV K'!A:A,A236,'IV K'!C:C)</f>
        <v>0</v>
      </c>
      <c r="K236" s="40">
        <f>SUMIF('2021 BEZ CLP'!A:A,A236,'2021 BEZ CLP'!B:B)</f>
        <v>338.8</v>
      </c>
      <c r="L236" s="40">
        <f>SUMIF('2021 BEZ CLP'!A:A,A236,'2021 BEZ CLP'!C:C)</f>
        <v>171.54</v>
      </c>
    </row>
    <row r="237" spans="1:12">
      <c r="A237" s="44" t="s">
        <v>134</v>
      </c>
      <c r="B237" s="44" t="s">
        <v>422</v>
      </c>
      <c r="C237" s="3">
        <f>SUMIF('I K'!A:A,A237,'I K'!B:B)</f>
        <v>2396.5500000000002</v>
      </c>
      <c r="D237" s="3">
        <f>SUMIF('I K'!A:A,A237,'I K'!C:C)</f>
        <v>750.34</v>
      </c>
      <c r="E237" s="3">
        <f>SUMIF('II K'!A:A,A237,'II K'!B:B)</f>
        <v>868</v>
      </c>
      <c r="F237" s="40">
        <f>SUMIF('II K'!A:A,A237,'II K'!C:C)</f>
        <v>282.39999999999998</v>
      </c>
      <c r="G237" s="40">
        <f>SUMIF('III K'!A:A,A237,'III K'!B:B)</f>
        <v>1728.24</v>
      </c>
      <c r="H237" s="40">
        <f>SUMIF('III K'!A:A,A237,'III K'!C:C)</f>
        <v>546</v>
      </c>
      <c r="I237" s="40">
        <f>SUMIF('IV K'!A:A,A237,'IV K'!B:B)</f>
        <v>1641.5</v>
      </c>
      <c r="J237" s="40">
        <f>SUMIF('IV K'!A:A,A237,'IV K'!C:C)</f>
        <v>519.1</v>
      </c>
      <c r="K237" s="40">
        <f>SUMIF('2021 BEZ CLP'!A:A,A237,'2021 BEZ CLP'!B:B)</f>
        <v>6634.29</v>
      </c>
      <c r="L237" s="40">
        <f>SUMIF('2021 BEZ CLP'!A:A,A237,'2021 BEZ CLP'!C:C)</f>
        <v>2097.84</v>
      </c>
    </row>
    <row r="238" spans="1:12">
      <c r="A238" s="44" t="s">
        <v>164</v>
      </c>
      <c r="B238" s="44" t="s">
        <v>422</v>
      </c>
      <c r="C238" s="3">
        <f>SUMIF('I K'!A:A,A238,'I K'!B:B)</f>
        <v>855</v>
      </c>
      <c r="D238" s="3">
        <f>SUMIF('I K'!A:A,A238,'I K'!C:C)</f>
        <v>703.95</v>
      </c>
      <c r="E238" s="3">
        <f>SUMIF('II K'!A:A,A238,'II K'!B:B)</f>
        <v>1870</v>
      </c>
      <c r="F238" s="40">
        <f>SUMIF('II K'!A:A,A238,'II K'!C:C)</f>
        <v>1525.59</v>
      </c>
      <c r="G238" s="40">
        <f>SUMIF('III K'!A:A,A238,'III K'!B:B)</f>
        <v>375</v>
      </c>
      <c r="H238" s="40">
        <f>SUMIF('III K'!A:A,A238,'III K'!C:C)</f>
        <v>304.45</v>
      </c>
      <c r="I238" s="40">
        <f>SUMIF('IV K'!A:A,A238,'IV K'!B:B)</f>
        <v>2155</v>
      </c>
      <c r="J238" s="40">
        <f>SUMIF('IV K'!A:A,A238,'IV K'!C:C)</f>
        <v>1766.32</v>
      </c>
      <c r="K238" s="40">
        <f>SUMIF('2021 BEZ CLP'!A:A,A238,'2021 BEZ CLP'!B:B)</f>
        <v>5255</v>
      </c>
      <c r="L238" s="40">
        <f>SUMIF('2021 BEZ CLP'!A:A,A238,'2021 BEZ CLP'!C:C)</f>
        <v>4300.3100000000004</v>
      </c>
    </row>
    <row r="239" spans="1:12">
      <c r="A239" s="44" t="s">
        <v>360</v>
      </c>
      <c r="B239" s="44" t="s">
        <v>830</v>
      </c>
      <c r="C239" s="3">
        <f>SUMIF('I K'!A:A,A239,'I K'!B:B)</f>
        <v>7499</v>
      </c>
      <c r="D239" s="3">
        <f>SUMIF('I K'!A:A,A239,'I K'!C:C)</f>
        <v>1286.1089999999999</v>
      </c>
      <c r="E239" s="3">
        <f>SUMIF('II K'!A:A,A239,'II K'!B:B)</f>
        <v>11005</v>
      </c>
      <c r="F239" s="40">
        <f>SUMIF('II K'!A:A,A239,'II K'!C:C)</f>
        <v>1900.5854999999999</v>
      </c>
      <c r="G239" s="40">
        <f>SUMIF('III K'!A:A,A239,'III K'!B:B)</f>
        <v>10667.86</v>
      </c>
      <c r="H239" s="40">
        <f>SUMIF('III K'!A:A,A239,'III K'!C:C)</f>
        <v>1692.0875000000001</v>
      </c>
      <c r="I239" s="40">
        <f>SUMIF('IV K'!A:A,A239,'IV K'!B:B)</f>
        <v>5090.16</v>
      </c>
      <c r="J239" s="40">
        <f>SUMIF('IV K'!A:A,A239,'IV K'!C:C)</f>
        <v>701.55499999999995</v>
      </c>
      <c r="K239" s="40">
        <f>SUMIF('2021 BEZ CLP'!A:A,A239,'2021 BEZ CLP'!B:B)</f>
        <v>34262.019999999997</v>
      </c>
      <c r="L239" s="40">
        <f>SUMIF('2021 BEZ CLP'!A:A,A239,'2021 BEZ CLP'!C:C)</f>
        <v>5580.3370000000004</v>
      </c>
    </row>
    <row r="240" spans="1:12">
      <c r="A240" s="44" t="s">
        <v>337</v>
      </c>
      <c r="B240" s="44" t="s">
        <v>830</v>
      </c>
      <c r="C240" s="3">
        <f>SUMIF('I K'!A:A,A240,'I K'!B:B)</f>
        <v>3383.18</v>
      </c>
      <c r="D240" s="3">
        <f>SUMIF('I K'!A:A,A240,'I K'!C:C)</f>
        <v>1141.395</v>
      </c>
      <c r="E240" s="3">
        <f>SUMIF('II K'!A:A,A240,'II K'!B:B)</f>
        <v>2858.16</v>
      </c>
      <c r="F240" s="40">
        <f>SUMIF('II K'!A:A,A240,'II K'!C:C)</f>
        <v>804.34839999999997</v>
      </c>
      <c r="G240" s="40">
        <f>SUMIF('III K'!A:A,A240,'III K'!B:B)</f>
        <v>3370.02</v>
      </c>
      <c r="H240" s="40">
        <f>SUMIF('III K'!A:A,A240,'III K'!C:C)</f>
        <v>1003.5705</v>
      </c>
      <c r="I240" s="40">
        <f>SUMIF('IV K'!A:A,A240,'IV K'!B:B)</f>
        <v>2289.41</v>
      </c>
      <c r="J240" s="40">
        <f>SUMIF('IV K'!A:A,A240,'IV K'!C:C)</f>
        <v>622.06039999999996</v>
      </c>
      <c r="K240" s="40">
        <f>SUMIF('2021 BEZ CLP'!A:A,A240,'2021 BEZ CLP'!B:B)</f>
        <v>11900.77</v>
      </c>
      <c r="L240" s="40">
        <f>SUMIF('2021 BEZ CLP'!A:A,A240,'2021 BEZ CLP'!C:C)</f>
        <v>3571.3742999999999</v>
      </c>
    </row>
    <row r="241" spans="1:12">
      <c r="A241" s="44" t="s">
        <v>206</v>
      </c>
      <c r="B241" s="44" t="s">
        <v>422</v>
      </c>
      <c r="C241" s="3">
        <f>SUMIF('I K'!A:A,A241,'I K'!B:B)</f>
        <v>0</v>
      </c>
      <c r="D241" s="3">
        <f>SUMIF('I K'!A:A,A241,'I K'!C:C)</f>
        <v>0</v>
      </c>
      <c r="E241" s="3">
        <f>SUMIF('II K'!A:A,A241,'II K'!B:B)</f>
        <v>0</v>
      </c>
      <c r="F241" s="40">
        <f>SUMIF('II K'!A:A,A241,'II K'!C:C)</f>
        <v>0</v>
      </c>
      <c r="G241" s="40">
        <f>SUMIF('III K'!A:A,A241,'III K'!B:B)</f>
        <v>0</v>
      </c>
      <c r="H241" s="40">
        <f>SUMIF('III K'!A:A,A241,'III K'!C:C)</f>
        <v>0</v>
      </c>
      <c r="I241" s="40">
        <f>SUMIF('IV K'!A:A,A241,'IV K'!B:B)</f>
        <v>1241.78</v>
      </c>
      <c r="J241" s="40">
        <f>SUMIF('IV K'!A:A,A241,'IV K'!C:C)</f>
        <v>702.13</v>
      </c>
      <c r="K241" s="40">
        <f>SUMIF('2021 BEZ CLP'!A:A,A241,'2021 BEZ CLP'!B:B)</f>
        <v>1241.78</v>
      </c>
      <c r="L241" s="40">
        <f>SUMIF('2021 BEZ CLP'!A:A,A241,'2021 BEZ CLP'!C:C)</f>
        <v>702.13</v>
      </c>
    </row>
    <row r="242" spans="1:12">
      <c r="A242" s="44" t="s">
        <v>376</v>
      </c>
      <c r="B242" s="44" t="s">
        <v>427</v>
      </c>
      <c r="C242" s="3">
        <f>SUMIF('I K'!A:A,A242,'I K'!B:B)</f>
        <v>46359.27</v>
      </c>
      <c r="D242" s="3">
        <f>SUMIF('I K'!A:A,A242,'I K'!C:C)</f>
        <v>13354.6</v>
      </c>
      <c r="E242" s="3">
        <f>SUMIF('II K'!A:A,A242,'II K'!B:B)</f>
        <v>42281.46</v>
      </c>
      <c r="F242" s="40">
        <f>SUMIF('II K'!A:A,A242,'II K'!C:C)</f>
        <v>12558.184999999999</v>
      </c>
      <c r="G242" s="40">
        <f>SUMIF('III K'!A:A,A242,'III K'!B:B)</f>
        <v>21742.27</v>
      </c>
      <c r="H242" s="40">
        <f>SUMIF('III K'!A:A,A242,'III K'!C:C)</f>
        <v>5346.665</v>
      </c>
      <c r="I242" s="40">
        <f>SUMIF('IV K'!A:A,A242,'IV K'!B:B)</f>
        <v>36949.040000000001</v>
      </c>
      <c r="J242" s="40">
        <f>SUMIF('IV K'!A:A,A242,'IV K'!C:C)</f>
        <v>9756.6010000000006</v>
      </c>
      <c r="K242" s="40">
        <f>SUMIF('2021 BEZ CLP'!A:A,A242,'2021 BEZ CLP'!B:B)</f>
        <v>147332.04</v>
      </c>
      <c r="L242" s="40">
        <f>SUMIF('2021 BEZ CLP'!A:A,A242,'2021 BEZ CLP'!C:C)</f>
        <v>41016.050999999999</v>
      </c>
    </row>
    <row r="243" spans="1:12">
      <c r="A243" s="44" t="s">
        <v>581</v>
      </c>
      <c r="B243" s="44" t="s">
        <v>423</v>
      </c>
      <c r="C243" s="3">
        <f>SUMIF('I K'!A:A,A243,'I K'!B:B)</f>
        <v>0</v>
      </c>
      <c r="D243" s="3">
        <f>SUMIF('I K'!A:A,A243,'I K'!C:C)</f>
        <v>0</v>
      </c>
      <c r="E243" s="3">
        <f>SUMIF('II K'!A:A,A243,'II K'!B:B)</f>
        <v>0</v>
      </c>
      <c r="F243" s="40">
        <f>SUMIF('II K'!A:A,A243,'II K'!C:C)</f>
        <v>0</v>
      </c>
      <c r="G243" s="40">
        <f>SUMIF('III K'!A:A,A243,'III K'!B:B)</f>
        <v>221.1</v>
      </c>
      <c r="H243" s="40">
        <f>SUMIF('III K'!A:A,A243,'III K'!C:C)</f>
        <v>185.46</v>
      </c>
      <c r="I243" s="40">
        <f>SUMIF('IV K'!A:A,A243,'IV K'!B:B)</f>
        <v>0</v>
      </c>
      <c r="J243" s="40">
        <f>SUMIF('IV K'!A:A,A243,'IV K'!C:C)</f>
        <v>0</v>
      </c>
      <c r="K243" s="40">
        <f>SUMIF('2021 BEZ CLP'!A:A,A243,'2021 BEZ CLP'!B:B)</f>
        <v>221.1</v>
      </c>
      <c r="L243" s="40">
        <f>SUMIF('2021 BEZ CLP'!A:A,A243,'2021 BEZ CLP'!C:C)</f>
        <v>185.46</v>
      </c>
    </row>
    <row r="244" spans="1:12">
      <c r="A244" s="44" t="s">
        <v>330</v>
      </c>
      <c r="B244" s="44" t="s">
        <v>427</v>
      </c>
      <c r="C244" s="3">
        <f>SUMIF('I K'!A:A,A244,'I K'!B:B)</f>
        <v>5355.13</v>
      </c>
      <c r="D244" s="3">
        <f>SUMIF('I K'!A:A,A244,'I K'!C:C)</f>
        <v>1655.03</v>
      </c>
      <c r="E244" s="3">
        <f>SUMIF('II K'!A:A,A244,'II K'!B:B)</f>
        <v>10946.91</v>
      </c>
      <c r="F244" s="40">
        <f>SUMIF('II K'!A:A,A244,'II K'!C:C)</f>
        <v>2696.8249000000001</v>
      </c>
      <c r="G244" s="40">
        <f>SUMIF('III K'!A:A,A244,'III K'!B:B)</f>
        <v>5415.92</v>
      </c>
      <c r="H244" s="40">
        <f>SUMIF('III K'!A:A,A244,'III K'!C:C)</f>
        <v>1857.2175</v>
      </c>
      <c r="I244" s="40">
        <f>SUMIF('IV K'!A:A,A244,'IV K'!B:B)</f>
        <v>12412.89</v>
      </c>
      <c r="J244" s="40">
        <f>SUMIF('IV K'!A:A,A244,'IV K'!C:C)</f>
        <v>4343.74</v>
      </c>
      <c r="K244" s="40">
        <f>SUMIF('2021 BEZ CLP'!A:A,A244,'2021 BEZ CLP'!B:B)</f>
        <v>34130.85</v>
      </c>
      <c r="L244" s="40">
        <f>SUMIF('2021 BEZ CLP'!A:A,A244,'2021 BEZ CLP'!C:C)</f>
        <v>10552.812400000001</v>
      </c>
    </row>
    <row r="245" spans="1:12">
      <c r="A245" s="44" t="s">
        <v>392</v>
      </c>
      <c r="B245" s="44" t="s">
        <v>426</v>
      </c>
      <c r="C245" s="3">
        <f>SUMIF('I K'!A:A,A245,'I K'!B:B)</f>
        <v>0</v>
      </c>
      <c r="D245" s="3">
        <f>SUMIF('I K'!A:A,A245,'I K'!C:C)</f>
        <v>0</v>
      </c>
      <c r="E245" s="3">
        <f>SUMIF('II K'!A:A,A245,'II K'!B:B)</f>
        <v>1295.6400000000001</v>
      </c>
      <c r="F245" s="40">
        <f>SUMIF('II K'!A:A,A245,'II K'!C:C)</f>
        <v>643.35400000000004</v>
      </c>
      <c r="G245" s="40">
        <f>SUMIF('III K'!A:A,A245,'III K'!B:B)</f>
        <v>0</v>
      </c>
      <c r="H245" s="40">
        <f>SUMIF('III K'!A:A,A245,'III K'!C:C)</f>
        <v>0</v>
      </c>
      <c r="I245" s="40">
        <f>SUMIF('IV K'!A:A,A245,'IV K'!B:B)</f>
        <v>1322.8</v>
      </c>
      <c r="J245" s="40">
        <f>SUMIF('IV K'!A:A,A245,'IV K'!C:C)</f>
        <v>643.23</v>
      </c>
      <c r="K245" s="40">
        <f>SUMIF('2021 BEZ CLP'!A:A,A245,'2021 BEZ CLP'!B:B)</f>
        <v>2618.44</v>
      </c>
      <c r="L245" s="40">
        <f>SUMIF('2021 BEZ CLP'!A:A,A245,'2021 BEZ CLP'!C:C)</f>
        <v>1286.5840000000001</v>
      </c>
    </row>
    <row r="246" spans="1:12">
      <c r="A246" s="44" t="s">
        <v>210</v>
      </c>
      <c r="B246" s="44" t="s">
        <v>422</v>
      </c>
      <c r="C246" s="3">
        <f>SUMIF('I K'!A:A,A246,'I K'!B:B)</f>
        <v>0</v>
      </c>
      <c r="D246" s="3">
        <f>SUMIF('I K'!A:A,A246,'I K'!C:C)</f>
        <v>0</v>
      </c>
      <c r="E246" s="3">
        <f>SUMIF('II K'!A:A,A246,'II K'!B:B)</f>
        <v>0</v>
      </c>
      <c r="F246" s="40">
        <f>SUMIF('II K'!A:A,A246,'II K'!C:C)</f>
        <v>0</v>
      </c>
      <c r="G246" s="40">
        <f>SUMIF('III K'!A:A,A246,'III K'!B:B)</f>
        <v>0</v>
      </c>
      <c r="H246" s="40">
        <f>SUMIF('III K'!A:A,A246,'III K'!C:C)</f>
        <v>0</v>
      </c>
      <c r="I246" s="40">
        <f>SUMIF('IV K'!A:A,A246,'IV K'!B:B)</f>
        <v>3233.79</v>
      </c>
      <c r="J246" s="40">
        <f>SUMIF('IV K'!A:A,A246,'IV K'!C:C)</f>
        <v>1742.22</v>
      </c>
      <c r="K246" s="40">
        <f>SUMIF('2021 BEZ CLP'!A:A,A246,'2021 BEZ CLP'!B:B)</f>
        <v>3233.79</v>
      </c>
      <c r="L246" s="40">
        <f>SUMIF('2021 BEZ CLP'!A:A,A246,'2021 BEZ CLP'!C:C)</f>
        <v>1742.22</v>
      </c>
    </row>
    <row r="247" spans="1:12">
      <c r="A247" s="44" t="s">
        <v>402</v>
      </c>
      <c r="B247" s="44" t="s">
        <v>426</v>
      </c>
      <c r="C247" s="3">
        <f>SUMIF('I K'!A:A,A247,'I K'!B:B)</f>
        <v>2768.6</v>
      </c>
      <c r="D247" s="3">
        <f>SUMIF('I K'!A:A,A247,'I K'!C:C)</f>
        <v>374</v>
      </c>
      <c r="E247" s="3">
        <f>SUMIF('II K'!A:A,A247,'II K'!B:B)</f>
        <v>2514.6</v>
      </c>
      <c r="F247" s="40">
        <f>SUMIF('II K'!A:A,A247,'II K'!C:C)</f>
        <v>351</v>
      </c>
      <c r="G247" s="40">
        <f>SUMIF('III K'!A:A,A247,'III K'!B:B)</f>
        <v>3349.7</v>
      </c>
      <c r="H247" s="40">
        <f>SUMIF('III K'!A:A,A247,'III K'!C:C)</f>
        <v>522.5</v>
      </c>
      <c r="I247" s="40">
        <f>SUMIF('IV K'!A:A,A247,'IV K'!B:B)</f>
        <v>3310.6</v>
      </c>
      <c r="J247" s="40">
        <f>SUMIF('IV K'!A:A,A247,'IV K'!C:C)</f>
        <v>434.6</v>
      </c>
      <c r="K247" s="40">
        <f>SUMIF('2021 BEZ CLP'!A:A,A247,'2021 BEZ CLP'!B:B)</f>
        <v>11943.5</v>
      </c>
      <c r="L247" s="40">
        <f>SUMIF('2021 BEZ CLP'!A:A,A247,'2021 BEZ CLP'!C:C)</f>
        <v>1682.1</v>
      </c>
    </row>
    <row r="248" spans="1:12">
      <c r="A248" s="44" t="s">
        <v>683</v>
      </c>
      <c r="B248" s="44" t="s">
        <v>422</v>
      </c>
      <c r="C248" s="3">
        <f>SUMIF('I K'!A:A,A248,'I K'!B:B)</f>
        <v>0</v>
      </c>
      <c r="D248" s="3">
        <f>SUMIF('I K'!A:A,A248,'I K'!C:C)</f>
        <v>0</v>
      </c>
      <c r="E248" s="3">
        <f>SUMIF('II K'!A:A,A248,'II K'!B:B)</f>
        <v>0</v>
      </c>
      <c r="F248" s="40">
        <f>SUMIF('II K'!A:A,A248,'II K'!C:C)</f>
        <v>0</v>
      </c>
      <c r="G248" s="40">
        <f>SUMIF('III K'!A:A,A248,'III K'!B:B)</f>
        <v>0</v>
      </c>
      <c r="H248" s="40">
        <f>SUMIF('III K'!A:A,A248,'III K'!C:C)</f>
        <v>0</v>
      </c>
      <c r="I248" s="40">
        <f>SUMIF('IV K'!A:A,A248,'IV K'!B:B)</f>
        <v>500</v>
      </c>
      <c r="J248" s="40">
        <f>SUMIF('IV K'!A:A,A248,'IV K'!C:C)</f>
        <v>415.91</v>
      </c>
      <c r="K248" s="40">
        <f>SUMIF('2021 BEZ CLP'!A:A,A248,'2021 BEZ CLP'!B:B)</f>
        <v>500</v>
      </c>
      <c r="L248" s="40">
        <f>SUMIF('2021 BEZ CLP'!A:A,A248,'2021 BEZ CLP'!C:C)</f>
        <v>415.91</v>
      </c>
    </row>
    <row r="249" spans="1:12">
      <c r="A249" s="44" t="s">
        <v>133</v>
      </c>
      <c r="B249" s="44" t="s">
        <v>422</v>
      </c>
      <c r="C249" s="3">
        <f>SUMIF('I K'!A:A,A249,'I K'!B:B)</f>
        <v>0</v>
      </c>
      <c r="D249" s="3">
        <f>SUMIF('I K'!A:A,A249,'I K'!C:C)</f>
        <v>0</v>
      </c>
      <c r="E249" s="3">
        <f>SUMIF('II K'!A:A,A249,'II K'!B:B)</f>
        <v>0</v>
      </c>
      <c r="F249" s="40">
        <f>SUMIF('II K'!A:A,A249,'II K'!C:C)</f>
        <v>0</v>
      </c>
      <c r="G249" s="40">
        <f>SUMIF('III K'!A:A,A249,'III K'!B:B)</f>
        <v>0</v>
      </c>
      <c r="H249" s="40">
        <f>SUMIF('III K'!A:A,A249,'III K'!C:C)</f>
        <v>0</v>
      </c>
      <c r="I249" s="40">
        <f>SUMIF('IV K'!A:A,A249,'IV K'!B:B)</f>
        <v>0</v>
      </c>
      <c r="J249" s="40">
        <f>SUMIF('IV K'!A:A,A249,'IV K'!C:C)</f>
        <v>0</v>
      </c>
      <c r="K249" s="40">
        <f>SUMIF('2021 BEZ CLP'!A:A,A249,'2021 BEZ CLP'!B:B)</f>
        <v>0</v>
      </c>
      <c r="L249" s="40">
        <f>SUMIF('2021 BEZ CLP'!A:A,A249,'2021 BEZ CLP'!C:C)</f>
        <v>0</v>
      </c>
    </row>
    <row r="250" spans="1:12">
      <c r="A250" s="44" t="s">
        <v>73</v>
      </c>
      <c r="B250" s="44" t="s">
        <v>422</v>
      </c>
      <c r="C250" s="3">
        <f>SUMIF('I K'!A:A,A250,'I K'!B:B)</f>
        <v>0</v>
      </c>
      <c r="D250" s="3">
        <f>SUMIF('I K'!A:A,A250,'I K'!C:C)</f>
        <v>0</v>
      </c>
      <c r="E250" s="3">
        <f>SUMIF('II K'!A:A,A250,'II K'!B:B)</f>
        <v>893.34</v>
      </c>
      <c r="F250" s="40">
        <f>SUMIF('II K'!A:A,A250,'II K'!C:C)</f>
        <v>512.42999999999995</v>
      </c>
      <c r="G250" s="40">
        <f>SUMIF('III K'!A:A,A250,'III K'!B:B)</f>
        <v>0</v>
      </c>
      <c r="H250" s="40">
        <f>SUMIF('III K'!A:A,A250,'III K'!C:C)</f>
        <v>0</v>
      </c>
      <c r="I250" s="40">
        <f>SUMIF('IV K'!A:A,A250,'IV K'!B:B)</f>
        <v>0</v>
      </c>
      <c r="J250" s="40">
        <f>SUMIF('IV K'!A:A,A250,'IV K'!C:C)</f>
        <v>0</v>
      </c>
      <c r="K250" s="40">
        <f>SUMIF('2021 BEZ CLP'!A:A,A250,'2021 BEZ CLP'!B:B)</f>
        <v>893.34</v>
      </c>
      <c r="L250" s="40">
        <f>SUMIF('2021 BEZ CLP'!A:A,A250,'2021 BEZ CLP'!C:C)</f>
        <v>512.42999999999995</v>
      </c>
    </row>
    <row r="251" spans="1:12">
      <c r="A251" s="44" t="s">
        <v>26</v>
      </c>
      <c r="B251" s="44" t="s">
        <v>422</v>
      </c>
      <c r="C251" s="3">
        <f>SUMIF('I K'!A:A,A251,'I K'!B:B)</f>
        <v>272.72000000000003</v>
      </c>
      <c r="D251" s="3">
        <f>SUMIF('I K'!A:A,A251,'I K'!C:C)</f>
        <v>136.6268</v>
      </c>
      <c r="E251" s="3">
        <f>SUMIF('II K'!A:A,A251,'II K'!B:B)</f>
        <v>0</v>
      </c>
      <c r="F251" s="40">
        <f>SUMIF('II K'!A:A,A251,'II K'!C:C)</f>
        <v>0</v>
      </c>
      <c r="G251" s="40">
        <f>SUMIF('III K'!A:A,A251,'III K'!B:B)</f>
        <v>265</v>
      </c>
      <c r="H251" s="40">
        <f>SUMIF('III K'!A:A,A251,'III K'!C:C)</f>
        <v>132.5</v>
      </c>
      <c r="I251" s="40">
        <f>SUMIF('IV K'!A:A,A251,'IV K'!B:B)</f>
        <v>0</v>
      </c>
      <c r="J251" s="40">
        <f>SUMIF('IV K'!A:A,A251,'IV K'!C:C)</f>
        <v>0</v>
      </c>
      <c r="K251" s="40">
        <f>SUMIF('2021 BEZ CLP'!A:A,A251,'2021 BEZ CLP'!B:B)</f>
        <v>537.72</v>
      </c>
      <c r="L251" s="40">
        <f>SUMIF('2021 BEZ CLP'!A:A,A251,'2021 BEZ CLP'!C:C)</f>
        <v>269.1268</v>
      </c>
    </row>
    <row r="252" spans="1:12">
      <c r="A252" s="44" t="s">
        <v>370</v>
      </c>
      <c r="B252" s="44" t="s">
        <v>426</v>
      </c>
      <c r="C252" s="3">
        <f>SUMIF('I K'!A:A,A252,'I K'!B:B)</f>
        <v>20044.05</v>
      </c>
      <c r="D252" s="3">
        <f>SUMIF('I K'!A:A,A252,'I K'!C:C)</f>
        <v>5624.42</v>
      </c>
      <c r="E252" s="3">
        <f>SUMIF('II K'!A:A,A252,'II K'!B:B)</f>
        <v>20248.3</v>
      </c>
      <c r="F252" s="40">
        <f>SUMIF('II K'!A:A,A252,'II K'!C:C)</f>
        <v>6773.01</v>
      </c>
      <c r="G252" s="40">
        <f>SUMIF('III K'!A:A,A252,'III K'!B:B)</f>
        <v>24573.38</v>
      </c>
      <c r="H252" s="40">
        <f>SUMIF('III K'!A:A,A252,'III K'!C:C)</f>
        <v>7299.87</v>
      </c>
      <c r="I252" s="40">
        <f>SUMIF('IV K'!A:A,A252,'IV K'!B:B)</f>
        <v>35487.050000000003</v>
      </c>
      <c r="J252" s="40">
        <f>SUMIF('IV K'!A:A,A252,'IV K'!C:C)</f>
        <v>11208.74</v>
      </c>
      <c r="K252" s="40">
        <f>SUMIF('2021 BEZ CLP'!A:A,A252,'2021 BEZ CLP'!B:B)</f>
        <v>100352.78</v>
      </c>
      <c r="L252" s="40">
        <f>SUMIF('2021 BEZ CLP'!A:A,A252,'2021 BEZ CLP'!C:C)</f>
        <v>30906.04</v>
      </c>
    </row>
    <row r="253" spans="1:12">
      <c r="A253" s="44" t="s">
        <v>366</v>
      </c>
      <c r="B253" s="44" t="s">
        <v>426</v>
      </c>
      <c r="C253" s="3">
        <f>SUMIF('I K'!A:A,A253,'I K'!B:B)</f>
        <v>9216.92</v>
      </c>
      <c r="D253" s="3">
        <f>SUMIF('I K'!A:A,A253,'I K'!C:C)</f>
        <v>5931.8843999999999</v>
      </c>
      <c r="E253" s="3">
        <f>SUMIF('II K'!A:A,A253,'II K'!B:B)</f>
        <v>13883.86</v>
      </c>
      <c r="F253" s="40">
        <f>SUMIF('II K'!A:A,A253,'II K'!C:C)</f>
        <v>8977.4032999999999</v>
      </c>
      <c r="G253" s="40">
        <f>SUMIF('III K'!A:A,A253,'III K'!B:B)</f>
        <v>0</v>
      </c>
      <c r="H253" s="40">
        <f>SUMIF('III K'!A:A,A253,'III K'!C:C)</f>
        <v>0</v>
      </c>
      <c r="I253" s="40">
        <f>SUMIF('IV K'!A:A,A253,'IV K'!B:B)</f>
        <v>0</v>
      </c>
      <c r="J253" s="40">
        <f>SUMIF('IV K'!A:A,A253,'IV K'!C:C)</f>
        <v>0</v>
      </c>
      <c r="K253" s="40">
        <f>SUMIF('2021 BEZ CLP'!A:A,A253,'2021 BEZ CLP'!B:B)</f>
        <v>23100.78</v>
      </c>
      <c r="L253" s="40">
        <f>SUMIF('2021 BEZ CLP'!A:A,A253,'2021 BEZ CLP'!C:C)</f>
        <v>14909.287700000001</v>
      </c>
    </row>
    <row r="254" spans="1:12">
      <c r="A254" s="44" t="s">
        <v>536</v>
      </c>
      <c r="B254" s="44" t="s">
        <v>422</v>
      </c>
      <c r="C254" s="3">
        <f>SUMIF('I K'!A:A,A254,'I K'!B:B)</f>
        <v>0</v>
      </c>
      <c r="D254" s="3">
        <f>SUMIF('I K'!A:A,A254,'I K'!C:C)</f>
        <v>0</v>
      </c>
      <c r="E254" s="3">
        <f>SUMIF('II K'!A:A,A254,'II K'!B:B)</f>
        <v>93.17</v>
      </c>
      <c r="F254" s="40">
        <f>SUMIF('II K'!A:A,A254,'II K'!C:C)</f>
        <v>44.05</v>
      </c>
      <c r="G254" s="40">
        <f>SUMIF('III K'!A:A,A254,'III K'!B:B)</f>
        <v>119.91</v>
      </c>
      <c r="H254" s="40">
        <f>SUMIF('III K'!A:A,A254,'III K'!C:C)</f>
        <v>56.35</v>
      </c>
      <c r="I254" s="40">
        <f>SUMIF('IV K'!A:A,A254,'IV K'!B:B)</f>
        <v>0</v>
      </c>
      <c r="J254" s="40">
        <f>SUMIF('IV K'!A:A,A254,'IV K'!C:C)</f>
        <v>0</v>
      </c>
      <c r="K254" s="40">
        <f>SUMIF('2021 BEZ CLP'!A:A,A254,'2021 BEZ CLP'!B:B)</f>
        <v>213.08</v>
      </c>
      <c r="L254" s="40">
        <f>SUMIF('2021 BEZ CLP'!A:A,A254,'2021 BEZ CLP'!C:C)</f>
        <v>100.4</v>
      </c>
    </row>
    <row r="255" spans="1:12">
      <c r="A255" s="44" t="s">
        <v>684</v>
      </c>
      <c r="B255" s="44" t="s">
        <v>426</v>
      </c>
      <c r="C255" s="3">
        <f>SUMIF('I K'!A:A,A255,'I K'!B:B)</f>
        <v>1092.8900000000001</v>
      </c>
      <c r="D255" s="3">
        <f>SUMIF('I K'!A:A,A255,'I K'!C:C)</f>
        <v>268.02999999999997</v>
      </c>
      <c r="E255" s="3">
        <f>SUMIF('II K'!A:A,A255,'II K'!B:B)</f>
        <v>0</v>
      </c>
      <c r="F255" s="40">
        <f>SUMIF('II K'!A:A,A255,'II K'!C:C)</f>
        <v>0</v>
      </c>
      <c r="G255" s="40">
        <f>SUMIF('III K'!A:A,A255,'III K'!B:B)</f>
        <v>570.99</v>
      </c>
      <c r="H255" s="40">
        <f>SUMIF('III K'!A:A,A255,'III K'!C:C)</f>
        <v>185.76</v>
      </c>
      <c r="I255" s="40">
        <f>SUMIF('IV K'!A:A,A255,'IV K'!B:B)</f>
        <v>0</v>
      </c>
      <c r="J255" s="40">
        <f>SUMIF('IV K'!A:A,A255,'IV K'!C:C)</f>
        <v>0</v>
      </c>
      <c r="K255" s="40">
        <f>SUMIF('2021 BEZ CLP'!A:A,A255,'2021 BEZ CLP'!B:B)</f>
        <v>1663.88</v>
      </c>
      <c r="L255" s="40">
        <f>SUMIF('2021 BEZ CLP'!A:A,A255,'2021 BEZ CLP'!C:C)</f>
        <v>453.79</v>
      </c>
    </row>
    <row r="256" spans="1:12">
      <c r="A256" s="44" t="s">
        <v>299</v>
      </c>
      <c r="B256" s="44" t="s">
        <v>427</v>
      </c>
      <c r="C256" s="3">
        <f>SUMIF('I K'!A:A,A256,'I K'!B:B)</f>
        <v>0</v>
      </c>
      <c r="D256" s="3">
        <f>SUMIF('I K'!A:A,A256,'I K'!C:C)</f>
        <v>0</v>
      </c>
      <c r="E256" s="3">
        <f>SUMIF('II K'!A:A,A256,'II K'!B:B)</f>
        <v>0</v>
      </c>
      <c r="F256" s="40">
        <f>SUMIF('II K'!A:A,A256,'II K'!C:C)</f>
        <v>0</v>
      </c>
      <c r="G256" s="40">
        <f>SUMIF('III K'!A:A,A256,'III K'!B:B)</f>
        <v>0</v>
      </c>
      <c r="H256" s="40">
        <f>SUMIF('III K'!A:A,A256,'III K'!C:C)</f>
        <v>0</v>
      </c>
      <c r="I256" s="40">
        <f>SUMIF('IV K'!A:A,A256,'IV K'!B:B)</f>
        <v>0</v>
      </c>
      <c r="J256" s="40">
        <f>SUMIF('IV K'!A:A,A256,'IV K'!C:C)</f>
        <v>0</v>
      </c>
      <c r="K256" s="40">
        <f>SUMIF('2021 BEZ CLP'!A:A,A256,'2021 BEZ CLP'!B:B)</f>
        <v>0</v>
      </c>
      <c r="L256" s="40">
        <f>SUMIF('2021 BEZ CLP'!A:A,A256,'2021 BEZ CLP'!C:C)</f>
        <v>0</v>
      </c>
    </row>
    <row r="257" spans="1:12">
      <c r="A257" s="44" t="s">
        <v>439</v>
      </c>
      <c r="B257" s="44" t="s">
        <v>426</v>
      </c>
      <c r="C257" s="3">
        <f>SUMIF('I K'!A:A,A257,'I K'!B:B)</f>
        <v>0</v>
      </c>
      <c r="D257" s="3">
        <f>SUMIF('I K'!A:A,A257,'I K'!C:C)</f>
        <v>0</v>
      </c>
      <c r="E257" s="3">
        <f>SUMIF('II K'!A:A,A257,'II K'!B:B)</f>
        <v>3000</v>
      </c>
      <c r="F257" s="40">
        <f>SUMIF('II K'!A:A,A257,'II K'!C:C)</f>
        <v>1385.55</v>
      </c>
      <c r="G257" s="40">
        <f>SUMIF('III K'!A:A,A257,'III K'!B:B)</f>
        <v>0</v>
      </c>
      <c r="H257" s="40">
        <f>SUMIF('III K'!A:A,A257,'III K'!C:C)</f>
        <v>0</v>
      </c>
      <c r="I257" s="40">
        <f>SUMIF('IV K'!A:A,A257,'IV K'!B:B)</f>
        <v>0</v>
      </c>
      <c r="J257" s="40">
        <f>SUMIF('IV K'!A:A,A257,'IV K'!C:C)</f>
        <v>0</v>
      </c>
      <c r="K257" s="40">
        <f>SUMIF('2021 BEZ CLP'!A:A,A257,'2021 BEZ CLP'!B:B)</f>
        <v>3000</v>
      </c>
      <c r="L257" s="40">
        <f>SUMIF('2021 BEZ CLP'!A:A,A257,'2021 BEZ CLP'!C:C)</f>
        <v>1385.55</v>
      </c>
    </row>
    <row r="258" spans="1:12">
      <c r="A258" s="44" t="s">
        <v>537</v>
      </c>
      <c r="B258" s="44" t="s">
        <v>422</v>
      </c>
      <c r="C258" s="3">
        <f>SUMIF('I K'!A:A,A258,'I K'!B:B)</f>
        <v>2608.5100000000002</v>
      </c>
      <c r="D258" s="3">
        <f>SUMIF('I K'!A:A,A258,'I K'!C:C)</f>
        <v>1219.3399999999999</v>
      </c>
      <c r="E258" s="3">
        <f>SUMIF('II K'!A:A,A258,'II K'!B:B)</f>
        <v>0</v>
      </c>
      <c r="F258" s="40">
        <f>SUMIF('II K'!A:A,A258,'II K'!C:C)</f>
        <v>0</v>
      </c>
      <c r="G258" s="40">
        <f>SUMIF('III K'!A:A,A258,'III K'!B:B)</f>
        <v>2346.8000000000002</v>
      </c>
      <c r="H258" s="40">
        <f>SUMIF('III K'!A:A,A258,'III K'!C:C)</f>
        <v>1072.1199999999999</v>
      </c>
      <c r="I258" s="40">
        <f>SUMIF('IV K'!A:A,A258,'IV K'!B:B)</f>
        <v>0</v>
      </c>
      <c r="J258" s="40">
        <f>SUMIF('IV K'!A:A,A258,'IV K'!C:C)</f>
        <v>0</v>
      </c>
      <c r="K258" s="40">
        <f>SUMIF('2021 BEZ CLP'!A:A,A258,'2021 BEZ CLP'!B:B)</f>
        <v>4955.3100000000004</v>
      </c>
      <c r="L258" s="40">
        <f>SUMIF('2021 BEZ CLP'!A:A,A258,'2021 BEZ CLP'!C:C)</f>
        <v>2291.46</v>
      </c>
    </row>
    <row r="259" spans="1:12">
      <c r="A259" s="44" t="s">
        <v>535</v>
      </c>
      <c r="B259" s="44" t="s">
        <v>426</v>
      </c>
      <c r="C259" s="3">
        <f>SUMIF('I K'!A:A,A259,'I K'!B:B)</f>
        <v>5416.93</v>
      </c>
      <c r="D259" s="3">
        <f>SUMIF('I K'!A:A,A259,'I K'!C:C)</f>
        <v>2195.0300000000002</v>
      </c>
      <c r="E259" s="3">
        <f>SUMIF('II K'!A:A,A259,'II K'!B:B)</f>
        <v>6081.54</v>
      </c>
      <c r="F259" s="40">
        <f>SUMIF('II K'!A:A,A259,'II K'!C:C)</f>
        <v>2667.2</v>
      </c>
      <c r="G259" s="40">
        <f>SUMIF('III K'!A:A,A259,'III K'!B:B)</f>
        <v>3484.8</v>
      </c>
      <c r="H259" s="40">
        <f>SUMIF('III K'!A:A,A259,'III K'!C:C)</f>
        <v>799.74400000000003</v>
      </c>
      <c r="I259" s="40">
        <f>SUMIF('IV K'!A:A,A259,'IV K'!B:B)</f>
        <v>5336.66</v>
      </c>
      <c r="J259" s="40">
        <f>SUMIF('IV K'!A:A,A259,'IV K'!C:C)</f>
        <v>1320.518</v>
      </c>
      <c r="K259" s="40">
        <f>SUMIF('2021 BEZ CLP'!A:A,A259,'2021 BEZ CLP'!B:B)</f>
        <v>20319.93</v>
      </c>
      <c r="L259" s="40">
        <f>SUMIF('2021 BEZ CLP'!A:A,A259,'2021 BEZ CLP'!C:C)</f>
        <v>6982.4920000000002</v>
      </c>
    </row>
    <row r="260" spans="1:12">
      <c r="A260" s="44" t="s">
        <v>833</v>
      </c>
      <c r="B260" s="44" t="s">
        <v>422</v>
      </c>
      <c r="C260" s="3">
        <f>SUMIF('I K'!A:A,A260,'I K'!B:B)</f>
        <v>0</v>
      </c>
      <c r="D260" s="3">
        <f>SUMIF('I K'!A:A,A260,'I K'!C:C)</f>
        <v>0</v>
      </c>
      <c r="E260" s="3">
        <f>SUMIF('II K'!A:A,A260,'II K'!B:B)</f>
        <v>0</v>
      </c>
      <c r="F260" s="40">
        <f>SUMIF('II K'!A:A,A260,'II K'!C:C)</f>
        <v>0</v>
      </c>
      <c r="G260" s="40">
        <f>SUMIF('III K'!A:A,A260,'III K'!B:B)</f>
        <v>0</v>
      </c>
      <c r="H260" s="40">
        <f>SUMIF('III K'!A:A,A260,'III K'!C:C)</f>
        <v>0</v>
      </c>
      <c r="I260" s="40">
        <f>SUMIF('IV K'!A:A,A260,'IV K'!B:B)</f>
        <v>0</v>
      </c>
      <c r="J260" s="40">
        <f>SUMIF('IV K'!A:A,A260,'IV K'!C:C)</f>
        <v>0</v>
      </c>
      <c r="K260" s="40">
        <f>SUMIF('2021 BEZ CLP'!A:A,A260,'2021 BEZ CLP'!B:B)</f>
        <v>0</v>
      </c>
      <c r="L260" s="40">
        <f>SUMIF('2021 BEZ CLP'!A:A,A260,'2021 BEZ CLP'!C:C)</f>
        <v>0</v>
      </c>
    </row>
    <row r="261" spans="1:12">
      <c r="A261" s="44" t="s">
        <v>834</v>
      </c>
      <c r="B261" s="44" t="s">
        <v>426</v>
      </c>
      <c r="C261" s="3">
        <f>SUMIF('I K'!A:A,A261,'I K'!B:B)</f>
        <v>0</v>
      </c>
      <c r="D261" s="3">
        <f>SUMIF('I K'!A:A,A261,'I K'!C:C)</f>
        <v>0</v>
      </c>
      <c r="E261" s="3">
        <f>SUMIF('II K'!A:A,A261,'II K'!B:B)</f>
        <v>0</v>
      </c>
      <c r="F261" s="40">
        <f>SUMIF('II K'!A:A,A261,'II K'!C:C)</f>
        <v>0</v>
      </c>
      <c r="G261" s="40">
        <f>SUMIF('III K'!A:A,A261,'III K'!B:B)</f>
        <v>0</v>
      </c>
      <c r="H261" s="40">
        <f>SUMIF('III K'!A:A,A261,'III K'!C:C)</f>
        <v>0</v>
      </c>
      <c r="I261" s="40">
        <f>SUMIF('IV K'!A:A,A261,'IV K'!B:B)</f>
        <v>0</v>
      </c>
      <c r="J261" s="40">
        <f>SUMIF('IV K'!A:A,A261,'IV K'!C:C)</f>
        <v>0</v>
      </c>
      <c r="K261" s="40">
        <f>SUMIF('2021 BEZ CLP'!A:A,A261,'2021 BEZ CLP'!B:B)</f>
        <v>0</v>
      </c>
      <c r="L261" s="40">
        <f>SUMIF('2021 BEZ CLP'!A:A,A261,'2021 BEZ CLP'!C:C)</f>
        <v>0</v>
      </c>
    </row>
    <row r="262" spans="1:12">
      <c r="A262" s="44" t="s">
        <v>513</v>
      </c>
      <c r="B262" s="44" t="s">
        <v>426</v>
      </c>
      <c r="C262" s="3">
        <f>SUMIF('I K'!A:A,A262,'I K'!B:B)</f>
        <v>1175.55</v>
      </c>
      <c r="D262" s="3">
        <f>SUMIF('I K'!A:A,A262,'I K'!C:C)</f>
        <v>594.84</v>
      </c>
      <c r="E262" s="3">
        <f>SUMIF('II K'!A:A,A262,'II K'!B:B)</f>
        <v>403.52</v>
      </c>
      <c r="F262" s="40">
        <f>SUMIF('II K'!A:A,A262,'II K'!C:C)</f>
        <v>188.08</v>
      </c>
      <c r="G262" s="40">
        <f>SUMIF('III K'!A:A,A262,'III K'!B:B)</f>
        <v>885.38</v>
      </c>
      <c r="H262" s="40">
        <f>SUMIF('III K'!A:A,A262,'III K'!C:C)</f>
        <v>436.04</v>
      </c>
      <c r="I262" s="40">
        <f>SUMIF('IV K'!A:A,A262,'IV K'!B:B)</f>
        <v>529.1</v>
      </c>
      <c r="J262" s="40">
        <f>SUMIF('IV K'!A:A,A262,'IV K'!C:C)</f>
        <v>246.6</v>
      </c>
      <c r="K262" s="40">
        <f>SUMIF('2021 BEZ CLP'!A:A,A262,'2021 BEZ CLP'!B:B)</f>
        <v>2993.55</v>
      </c>
      <c r="L262" s="40">
        <f>SUMIF('2021 BEZ CLP'!A:A,A262,'2021 BEZ CLP'!C:C)</f>
        <v>1465.56</v>
      </c>
    </row>
    <row r="263" spans="1:12">
      <c r="A263" s="44" t="s">
        <v>387</v>
      </c>
      <c r="B263" s="44" t="s">
        <v>422</v>
      </c>
      <c r="C263" s="3">
        <f>SUMIF('I K'!A:A,A263,'I K'!B:B)</f>
        <v>0</v>
      </c>
      <c r="D263" s="3">
        <f>SUMIF('I K'!A:A,A263,'I K'!C:C)</f>
        <v>0</v>
      </c>
      <c r="E263" s="3">
        <f>SUMIF('II K'!A:A,A263,'II K'!B:B)</f>
        <v>0</v>
      </c>
      <c r="F263" s="40">
        <f>SUMIF('II K'!A:A,A263,'II K'!C:C)</f>
        <v>0</v>
      </c>
      <c r="G263" s="40">
        <f>SUMIF('III K'!A:A,A263,'III K'!B:B)</f>
        <v>0</v>
      </c>
      <c r="H263" s="40">
        <f>SUMIF('III K'!A:A,A263,'III K'!C:C)</f>
        <v>0</v>
      </c>
      <c r="I263" s="40">
        <f>SUMIF('IV K'!A:A,A263,'IV K'!B:B)</f>
        <v>4102.71</v>
      </c>
      <c r="J263" s="40">
        <f>SUMIF('IV K'!A:A,A263,'IV K'!C:C)</f>
        <v>852.29160000000002</v>
      </c>
      <c r="K263" s="40">
        <f>SUMIF('2021 BEZ CLP'!A:A,A263,'2021 BEZ CLP'!B:B)</f>
        <v>4102.71</v>
      </c>
      <c r="L263" s="40">
        <f>SUMIF('2021 BEZ CLP'!A:A,A263,'2021 BEZ CLP'!C:C)</f>
        <v>852.29160000000002</v>
      </c>
    </row>
    <row r="264" spans="1:12">
      <c r="A264" s="44" t="s">
        <v>447</v>
      </c>
      <c r="B264" s="44" t="s">
        <v>422</v>
      </c>
      <c r="C264" s="3">
        <f>SUMIF('I K'!A:A,A264,'I K'!B:B)</f>
        <v>5838.17</v>
      </c>
      <c r="D264" s="3">
        <f>SUMIF('I K'!A:A,A264,'I K'!C:C)</f>
        <v>1103.3</v>
      </c>
      <c r="E264" s="3">
        <f>SUMIF('II K'!A:A,A264,'II K'!B:B)</f>
        <v>4746.71</v>
      </c>
      <c r="F264" s="40">
        <f>SUMIF('II K'!A:A,A264,'II K'!C:C)</f>
        <v>703.05</v>
      </c>
      <c r="G264" s="40">
        <f>SUMIF('III K'!A:A,A264,'III K'!B:B)</f>
        <v>2346.7199999999998</v>
      </c>
      <c r="H264" s="40">
        <f>SUMIF('III K'!A:A,A264,'III K'!C:C)+'Epson Q3'!I11</f>
        <v>576.8175</v>
      </c>
      <c r="I264" s="40">
        <f>SUMIF('IV K'!A:A,A264,'IV K'!B:B)</f>
        <v>1831.1</v>
      </c>
      <c r="J264" s="40">
        <f>SUMIF('IV K'!A:A,A264,'IV K'!C:C)</f>
        <v>-79.88</v>
      </c>
      <c r="K264" s="40">
        <f>SUMIF('2021 BEZ CLP'!A:A,A264,'2021 BEZ CLP'!B:B)</f>
        <v>14762.7</v>
      </c>
      <c r="L264" s="40">
        <f>SUMIF('2021 BEZ CLP'!A:A,A264,'2021 BEZ CLP'!C:C)+Epson21!I11</f>
        <v>2923.0725000000002</v>
      </c>
    </row>
    <row r="265" spans="1:12">
      <c r="A265" s="44" t="s">
        <v>417</v>
      </c>
      <c r="B265" s="44" t="s">
        <v>427</v>
      </c>
      <c r="C265" s="3">
        <f>SUMIF('I K'!A:A,A265,'I K'!B:B)</f>
        <v>0</v>
      </c>
      <c r="D265" s="3">
        <f>SUMIF('I K'!A:A,A265,'I K'!C:C)</f>
        <v>0</v>
      </c>
      <c r="E265" s="3">
        <f>SUMIF('II K'!A:A,A265,'II K'!B:B)</f>
        <v>0</v>
      </c>
      <c r="F265" s="40">
        <f>SUMIF('II K'!A:A,A265,'II K'!C:C)</f>
        <v>0</v>
      </c>
      <c r="G265" s="40">
        <f>SUMIF('III K'!A:A,A265,'III K'!B:B)</f>
        <v>12804.57</v>
      </c>
      <c r="H265" s="40">
        <f>SUMIF('III K'!A:A,A265,'III K'!C:C)</f>
        <v>4003.8928999999998</v>
      </c>
      <c r="I265" s="40">
        <f>SUMIF('IV K'!A:A,A265,'IV K'!B:B)</f>
        <v>0</v>
      </c>
      <c r="J265" s="40">
        <f>SUMIF('IV K'!A:A,A265,'IV K'!C:C)</f>
        <v>0</v>
      </c>
      <c r="K265" s="40">
        <f>SUMIF('2021 BEZ CLP'!A:A,A265,'2021 BEZ CLP'!B:B)</f>
        <v>12804.57</v>
      </c>
      <c r="L265" s="40">
        <f>SUMIF('2021 BEZ CLP'!A:A,A265,'2021 BEZ CLP'!C:C)</f>
        <v>4003.8928999999998</v>
      </c>
    </row>
    <row r="266" spans="1:12">
      <c r="A266" s="44" t="s">
        <v>175</v>
      </c>
      <c r="B266" s="44" t="s">
        <v>422</v>
      </c>
      <c r="C266" s="3">
        <f>SUMIF('I K'!A:A,A266,'I K'!B:B)</f>
        <v>0</v>
      </c>
      <c r="D266" s="3">
        <f>SUMIF('I K'!A:A,A266,'I K'!C:C)</f>
        <v>0</v>
      </c>
      <c r="E266" s="3">
        <f>SUMIF('II K'!A:A,A266,'II K'!B:B)</f>
        <v>4615</v>
      </c>
      <c r="F266" s="40">
        <f>SUMIF('II K'!A:A,A266,'II K'!C:C)</f>
        <v>1841.75</v>
      </c>
      <c r="G266" s="40">
        <f>SUMIF('III K'!A:A,A266,'III K'!B:B)</f>
        <v>0</v>
      </c>
      <c r="H266" s="40">
        <f>SUMIF('III K'!A:A,A266,'III K'!C:C)</f>
        <v>0</v>
      </c>
      <c r="I266" s="40">
        <f>SUMIF('IV K'!A:A,A266,'IV K'!B:B)</f>
        <v>0</v>
      </c>
      <c r="J266" s="40">
        <f>SUMIF('IV K'!A:A,A266,'IV K'!C:C)</f>
        <v>0</v>
      </c>
      <c r="K266" s="40">
        <f>SUMIF('2021 BEZ CLP'!A:A,A266,'2021 BEZ CLP'!B:B)</f>
        <v>4615</v>
      </c>
      <c r="L266" s="40">
        <f>SUMIF('2021 BEZ CLP'!A:A,A266,'2021 BEZ CLP'!C:C)</f>
        <v>1841.75</v>
      </c>
    </row>
    <row r="267" spans="1:12">
      <c r="A267" s="44" t="s">
        <v>389</v>
      </c>
      <c r="B267" s="44" t="s">
        <v>422</v>
      </c>
      <c r="C267" s="3">
        <f>SUMIF('I K'!A:A,A267,'I K'!B:B)</f>
        <v>0</v>
      </c>
      <c r="D267" s="3">
        <f>SUMIF('I K'!A:A,A267,'I K'!C:C)</f>
        <v>0</v>
      </c>
      <c r="E267" s="3">
        <f>SUMIF('II K'!A:A,A267,'II K'!B:B)</f>
        <v>1500</v>
      </c>
      <c r="F267" s="40">
        <f>SUMIF('II K'!A:A,A267,'II K'!C:C)</f>
        <v>418.77</v>
      </c>
      <c r="G267" s="40">
        <f>SUMIF('III K'!A:A,A267,'III K'!B:B)</f>
        <v>0</v>
      </c>
      <c r="H267" s="40">
        <f>SUMIF('III K'!A:A,A267,'III K'!C:C)</f>
        <v>0</v>
      </c>
      <c r="I267" s="40">
        <f>SUMIF('IV K'!A:A,A267,'IV K'!B:B)</f>
        <v>0</v>
      </c>
      <c r="J267" s="40">
        <f>SUMIF('IV K'!A:A,A267,'IV K'!C:C)</f>
        <v>0</v>
      </c>
      <c r="K267" s="40">
        <f>SUMIF('2021 BEZ CLP'!A:A,A267,'2021 BEZ CLP'!B:B)</f>
        <v>1500</v>
      </c>
      <c r="L267" s="40">
        <f>SUMIF('2021 BEZ CLP'!A:A,A267,'2021 BEZ CLP'!C:C)</f>
        <v>418.77</v>
      </c>
    </row>
    <row r="268" spans="1:12">
      <c r="A268" s="44" t="s">
        <v>438</v>
      </c>
      <c r="B268" s="44" t="s">
        <v>427</v>
      </c>
      <c r="C268" s="3">
        <f>SUMIF('I K'!A:A,A268,'I K'!B:B)</f>
        <v>409.86</v>
      </c>
      <c r="D268" s="3">
        <f>SUMIF('I K'!A:A,A268,'I K'!C:C)</f>
        <v>304.86500000000001</v>
      </c>
      <c r="E268" s="3">
        <f>SUMIF('II K'!A:A,A268,'II K'!B:B)</f>
        <v>0</v>
      </c>
      <c r="F268" s="40">
        <f>SUMIF('II K'!A:A,A268,'II K'!C:C)</f>
        <v>0</v>
      </c>
      <c r="G268" s="40">
        <f>SUMIF('III K'!A:A,A268,'III K'!B:B)</f>
        <v>0</v>
      </c>
      <c r="H268" s="40">
        <f>SUMIF('III K'!A:A,A268,'III K'!C:C)</f>
        <v>0</v>
      </c>
      <c r="I268" s="40">
        <f>SUMIF('IV K'!A:A,A268,'IV K'!B:B)</f>
        <v>0</v>
      </c>
      <c r="J268" s="40">
        <f>SUMIF('IV K'!A:A,A268,'IV K'!C:C)</f>
        <v>0</v>
      </c>
      <c r="K268" s="40">
        <f>SUMIF('2021 BEZ CLP'!A:A,A268,'2021 BEZ CLP'!B:B)</f>
        <v>409.86</v>
      </c>
      <c r="L268" s="40">
        <f>SUMIF('2021 BEZ CLP'!A:A,A268,'2021 BEZ CLP'!C:C)</f>
        <v>304.86500000000001</v>
      </c>
    </row>
    <row r="269" spans="1:12">
      <c r="A269" s="44" t="s">
        <v>519</v>
      </c>
      <c r="B269" s="44" t="s">
        <v>422</v>
      </c>
      <c r="C269" s="3">
        <f>SUMIF('I K'!A:A,A269,'I K'!B:B)</f>
        <v>1772.1</v>
      </c>
      <c r="D269" s="3">
        <f>SUMIF('I K'!A:A,A269,'I K'!C:C)</f>
        <v>323.476</v>
      </c>
      <c r="E269" s="3">
        <f>SUMIF('II K'!A:A,A269,'II K'!B:B)</f>
        <v>1283.6500000000001</v>
      </c>
      <c r="F269" s="40">
        <f>SUMIF('II K'!A:A,A269,'II K'!C:C)</f>
        <v>206.94200000000001</v>
      </c>
      <c r="G269" s="40">
        <f>SUMIF('III K'!A:A,A269,'III K'!B:B)</f>
        <v>1932.99</v>
      </c>
      <c r="H269" s="40">
        <f>SUMIF('III K'!A:A,A269,'III K'!C:C)</f>
        <v>334.42599999999999</v>
      </c>
      <c r="I269" s="40">
        <f>SUMIF('IV K'!A:A,A269,'IV K'!B:B)</f>
        <v>0</v>
      </c>
      <c r="J269" s="40">
        <f>SUMIF('IV K'!A:A,A269,'IV K'!C:C)</f>
        <v>0</v>
      </c>
      <c r="K269" s="40">
        <f>SUMIF('2021 BEZ CLP'!A:A,A269,'2021 BEZ CLP'!B:B)</f>
        <v>4988.74</v>
      </c>
      <c r="L269" s="40">
        <f>SUMIF('2021 BEZ CLP'!A:A,A269,'2021 BEZ CLP'!C:C)</f>
        <v>864.84400000000005</v>
      </c>
    </row>
    <row r="270" spans="1:12">
      <c r="A270" s="44" t="s">
        <v>575</v>
      </c>
      <c r="B270" s="44" t="s">
        <v>426</v>
      </c>
      <c r="C270" s="3">
        <f>SUMIF('I K'!A:A,A270,'I K'!B:B)</f>
        <v>0</v>
      </c>
      <c r="D270" s="3">
        <f>SUMIF('I K'!A:A,A270,'I K'!C:C)</f>
        <v>0</v>
      </c>
      <c r="E270" s="3">
        <f>SUMIF('II K'!A:A,A270,'II K'!B:B)</f>
        <v>2646.15</v>
      </c>
      <c r="F270" s="40">
        <f>SUMIF('II K'!A:A,A270,'II K'!C:C)</f>
        <v>1116</v>
      </c>
      <c r="G270" s="40">
        <f>SUMIF('III K'!A:A,A270,'III K'!B:B)</f>
        <v>293.8</v>
      </c>
      <c r="H270" s="40">
        <f>SUMIF('III K'!A:A,A270,'III K'!C:C)</f>
        <v>128.52000000000001</v>
      </c>
      <c r="I270" s="40">
        <f>SUMIF('IV K'!A:A,A270,'IV K'!B:B)</f>
        <v>0</v>
      </c>
      <c r="J270" s="40">
        <f>SUMIF('IV K'!A:A,A270,'IV K'!C:C)</f>
        <v>0</v>
      </c>
      <c r="K270" s="40">
        <f>SUMIF('2021 BEZ CLP'!A:A,A270,'2021 BEZ CLP'!B:B)</f>
        <v>2939.95</v>
      </c>
      <c r="L270" s="40">
        <f>SUMIF('2021 BEZ CLP'!A:A,A270,'2021 BEZ CLP'!C:C)</f>
        <v>1244.52</v>
      </c>
    </row>
    <row r="271" spans="1:12">
      <c r="A271" s="44" t="s">
        <v>373</v>
      </c>
      <c r="B271" s="44" t="s">
        <v>426</v>
      </c>
      <c r="C271" s="3">
        <f>SUMIF('I K'!A:A,A271,'I K'!B:B)</f>
        <v>31392.14</v>
      </c>
      <c r="D271" s="3">
        <f>SUMIF('I K'!A:A,A271,'I K'!C:C)</f>
        <v>8169.07</v>
      </c>
      <c r="E271" s="3">
        <f>SUMIF('II K'!A:A,A271,'II K'!B:B)</f>
        <v>27316.52</v>
      </c>
      <c r="F271" s="40">
        <f>SUMIF('II K'!A:A,A271,'II K'!C:C)</f>
        <v>5724.13</v>
      </c>
      <c r="G271" s="40">
        <f>SUMIF('III K'!A:A,A271,'III K'!B:B)</f>
        <v>22500.84</v>
      </c>
      <c r="H271" s="40">
        <f>SUMIF('III K'!A:A,A271,'III K'!C:C)</f>
        <v>5413.6549999999997</v>
      </c>
      <c r="I271" s="40">
        <f>SUMIF('IV K'!A:A,A271,'IV K'!B:B)</f>
        <v>29214.07</v>
      </c>
      <c r="J271" s="40">
        <f>SUMIF('IV K'!A:A,A271,'IV K'!C:C)</f>
        <v>6427.9650000000001</v>
      </c>
      <c r="K271" s="40">
        <f>SUMIF('2021 BEZ CLP'!A:A,A271,'2021 BEZ CLP'!B:B)</f>
        <v>110423.57</v>
      </c>
      <c r="L271" s="40">
        <f>SUMIF('2021 BEZ CLP'!A:A,A271,'2021 BEZ CLP'!C:C)</f>
        <v>25734.82</v>
      </c>
    </row>
    <row r="272" spans="1:12">
      <c r="A272" s="44" t="s">
        <v>564</v>
      </c>
      <c r="B272" s="44" t="s">
        <v>423</v>
      </c>
      <c r="C272" s="3">
        <f>SUMIF('I K'!A:A,A272,'I K'!B:B)</f>
        <v>4708.8</v>
      </c>
      <c r="D272" s="3">
        <f>SUMIF('I K'!A:A,A272,'I K'!C:C)</f>
        <v>1106.3699999999999</v>
      </c>
      <c r="E272" s="3">
        <f>SUMIF('II K'!A:A,A272,'II K'!B:B)</f>
        <v>10163.299999999999</v>
      </c>
      <c r="F272" s="40">
        <f>SUMIF('II K'!A:A,A272,'II K'!C:C)</f>
        <v>1566.856</v>
      </c>
      <c r="G272" s="40">
        <f>SUMIF('III K'!A:A,A272,'III K'!B:B)</f>
        <v>900</v>
      </c>
      <c r="H272" s="40">
        <f>SUMIF('III K'!A:A,A272,'III K'!C:C)</f>
        <v>656.35</v>
      </c>
      <c r="I272" s="40">
        <f>SUMIF('IV K'!A:A,A272,'IV K'!B:B)</f>
        <v>6881.4</v>
      </c>
      <c r="J272" s="40">
        <f>SUMIF('IV K'!A:A,A272,'IV K'!C:C)</f>
        <v>1551.0239999999999</v>
      </c>
      <c r="K272" s="40">
        <f>SUMIF('2021 BEZ CLP'!A:A,A272,'2021 BEZ CLP'!B:B)</f>
        <v>22653.5</v>
      </c>
      <c r="L272" s="40">
        <f>SUMIF('2021 BEZ CLP'!A:A,A272,'2021 BEZ CLP'!C:C)</f>
        <v>4880.6000000000004</v>
      </c>
    </row>
    <row r="273" spans="1:12">
      <c r="A273" s="44" t="s">
        <v>566</v>
      </c>
      <c r="B273" s="44" t="s">
        <v>422</v>
      </c>
      <c r="C273" s="3">
        <f>SUMIF('I K'!A:A,A273,'I K'!B:B)</f>
        <v>0</v>
      </c>
      <c r="D273" s="3">
        <f>SUMIF('I K'!A:A,A273,'I K'!C:C)</f>
        <v>0</v>
      </c>
      <c r="E273" s="3">
        <f>SUMIF('II K'!A:A,A273,'II K'!B:B)</f>
        <v>0</v>
      </c>
      <c r="F273" s="40">
        <f>SUMIF('II K'!A:A,A273,'II K'!C:C)</f>
        <v>0</v>
      </c>
      <c r="G273" s="40">
        <f>SUMIF('III K'!A:A,A273,'III K'!B:B)</f>
        <v>0</v>
      </c>
      <c r="H273" s="40">
        <f>SUMIF('III K'!A:A,A273,'III K'!C:C)</f>
        <v>0</v>
      </c>
      <c r="I273" s="40">
        <f>SUMIF('IV K'!A:A,A273,'IV K'!B:B)</f>
        <v>618.82000000000005</v>
      </c>
      <c r="J273" s="40">
        <f>SUMIF('IV K'!A:A,A273,'IV K'!C:C)</f>
        <v>340.84</v>
      </c>
      <c r="K273" s="40">
        <f>SUMIF('2021 BEZ CLP'!A:A,A273,'2021 BEZ CLP'!B:B)</f>
        <v>618.82000000000005</v>
      </c>
      <c r="L273" s="40">
        <f>SUMIF('2021 BEZ CLP'!A:A,A273,'2021 BEZ CLP'!C:C)</f>
        <v>340.84</v>
      </c>
    </row>
    <row r="274" spans="1:12">
      <c r="A274" s="44" t="s">
        <v>573</v>
      </c>
      <c r="B274" s="44" t="s">
        <v>422</v>
      </c>
      <c r="C274" s="3">
        <f>SUMIF('I K'!A:A,A274,'I K'!B:B)</f>
        <v>0</v>
      </c>
      <c r="D274" s="3">
        <f>SUMIF('I K'!A:A,A274,'I K'!C:C)</f>
        <v>0</v>
      </c>
      <c r="E274" s="3">
        <f>SUMIF('II K'!A:A,A274,'II K'!B:B)</f>
        <v>2346</v>
      </c>
      <c r="F274" s="40">
        <f>SUMIF('II K'!A:A,A274,'II K'!C:C)</f>
        <v>1062.5840000000001</v>
      </c>
      <c r="G274" s="40">
        <f>SUMIF('III K'!A:A,A274,'III K'!B:B)</f>
        <v>900</v>
      </c>
      <c r="H274" s="40">
        <f>SUMIF('III K'!A:A,A274,'III K'!C:C)</f>
        <v>372</v>
      </c>
      <c r="I274" s="40">
        <f>SUMIF('IV K'!A:A,A274,'IV K'!B:B)</f>
        <v>0</v>
      </c>
      <c r="J274" s="40">
        <f>SUMIF('IV K'!A:A,A274,'IV K'!C:C)</f>
        <v>0</v>
      </c>
      <c r="K274" s="40">
        <f>SUMIF('2021 BEZ CLP'!A:A,A274,'2021 BEZ CLP'!B:B)</f>
        <v>3246</v>
      </c>
      <c r="L274" s="40">
        <f>SUMIF('2021 BEZ CLP'!A:A,A274,'2021 BEZ CLP'!C:C)</f>
        <v>1434.5840000000001</v>
      </c>
    </row>
    <row r="275" spans="1:12">
      <c r="A275" s="44" t="s">
        <v>448</v>
      </c>
      <c r="B275" s="44" t="s">
        <v>422</v>
      </c>
      <c r="C275" s="3">
        <f>SUMIF('I K'!A:A,A275,'I K'!B:B)</f>
        <v>0</v>
      </c>
      <c r="D275" s="3">
        <f>SUMIF('I K'!A:A,A275,'I K'!C:C)</f>
        <v>0</v>
      </c>
      <c r="E275" s="3">
        <f>SUMIF('II K'!A:A,A275,'II K'!B:B)</f>
        <v>0</v>
      </c>
      <c r="F275" s="40">
        <f>SUMIF('II K'!A:A,A275,'II K'!C:C)</f>
        <v>0</v>
      </c>
      <c r="G275" s="40">
        <f>SUMIF('III K'!A:A,A275,'III K'!B:B)</f>
        <v>0</v>
      </c>
      <c r="H275" s="40">
        <f>SUMIF('III K'!A:A,A275,'III K'!C:C)</f>
        <v>0</v>
      </c>
      <c r="I275" s="40">
        <f>SUMIF('IV K'!A:A,A275,'IV K'!B:B)</f>
        <v>684.35</v>
      </c>
      <c r="J275" s="40">
        <f>SUMIF('IV K'!A:A,A275,'IV K'!C:C)</f>
        <v>455.15</v>
      </c>
      <c r="K275" s="40">
        <f>SUMIF('2021 BEZ CLP'!A:A,A275,'2021 BEZ CLP'!B:B)</f>
        <v>684.35</v>
      </c>
      <c r="L275" s="40">
        <f>SUMIF('2021 BEZ CLP'!A:A,A275,'2021 BEZ CLP'!C:C)</f>
        <v>455.15</v>
      </c>
    </row>
    <row r="276" spans="1:12">
      <c r="A276" s="44" t="s">
        <v>367</v>
      </c>
      <c r="B276" s="44" t="s">
        <v>427</v>
      </c>
      <c r="C276" s="3">
        <f>SUMIF('I K'!A:A,A276,'I K'!B:B)</f>
        <v>9902.89</v>
      </c>
      <c r="D276" s="3">
        <f>SUMIF('I K'!A:A,A276,'I K'!C:C)</f>
        <v>4216.5559999999996</v>
      </c>
      <c r="E276" s="3">
        <f>SUMIF('II K'!A:A,A276,'II K'!B:B)</f>
        <v>6740.37</v>
      </c>
      <c r="F276" s="40">
        <f>SUMIF('II K'!A:A,A276,'II K'!C:C)</f>
        <v>2836.7950000000001</v>
      </c>
      <c r="G276" s="40">
        <f>SUMIF('III K'!A:A,A276,'III K'!B:B)</f>
        <v>6350.35</v>
      </c>
      <c r="H276" s="40">
        <f>SUMIF('III K'!A:A,A276,'III K'!C:C)</f>
        <v>2553.712</v>
      </c>
      <c r="I276" s="40">
        <f>SUMIF('IV K'!A:A,A276,'IV K'!B:B)</f>
        <v>5189.07</v>
      </c>
      <c r="J276" s="40">
        <f>SUMIF('IV K'!A:A,A276,'IV K'!C:C)</f>
        <v>2475.7269999999999</v>
      </c>
      <c r="K276" s="40">
        <f>SUMIF('2021 BEZ CLP'!A:A,A276,'2021 BEZ CLP'!B:B)</f>
        <v>28182.68</v>
      </c>
      <c r="L276" s="40">
        <f>SUMIF('2021 BEZ CLP'!A:A,A276,'2021 BEZ CLP'!C:C)</f>
        <v>12082.79</v>
      </c>
    </row>
    <row r="277" spans="1:12">
      <c r="A277" s="44" t="s">
        <v>631</v>
      </c>
      <c r="B277" s="44" t="s">
        <v>423</v>
      </c>
      <c r="C277" s="3">
        <f>SUMIF('I K'!A:A,A277,'I K'!B:B)</f>
        <v>57910.51</v>
      </c>
      <c r="D277" s="3">
        <f>SUMIF('I K'!A:A,A277,'I K'!C:C)</f>
        <v>11873.3225</v>
      </c>
      <c r="E277" s="3">
        <f>SUMIF('II K'!A:A,A277,'II K'!B:B)</f>
        <v>66442.52</v>
      </c>
      <c r="F277" s="40">
        <f>SUMIF('II K'!A:A,A277,'II K'!C:C)</f>
        <v>13968.272800000001</v>
      </c>
      <c r="G277" s="40">
        <f>SUMIF('III K'!A:A,A277,'III K'!B:B)</f>
        <v>63009.440000000002</v>
      </c>
      <c r="H277" s="40">
        <f>SUMIF('III K'!A:A,A277,'III K'!C:C)</f>
        <v>12173.7163</v>
      </c>
      <c r="I277" s="40">
        <f>SUMIF('IV K'!A:A,A277,'IV K'!B:B)</f>
        <v>83340.69</v>
      </c>
      <c r="J277" s="40">
        <f>SUMIF('IV K'!A:A,A277,'IV K'!C:C)</f>
        <v>18928.363000000001</v>
      </c>
      <c r="K277" s="40">
        <f>SUMIF('2021 BEZ CLP'!A:A,A277,'2021 BEZ CLP'!B:B)</f>
        <v>270703.15999999997</v>
      </c>
      <c r="L277" s="40">
        <f>SUMIF('2021 BEZ CLP'!A:A,A277,'2021 BEZ CLP'!C:C)</f>
        <v>56943.674599999998</v>
      </c>
    </row>
    <row r="278" spans="1:12">
      <c r="A278" s="44" t="s">
        <v>571</v>
      </c>
      <c r="B278" s="44" t="s">
        <v>422</v>
      </c>
      <c r="C278" s="3">
        <f>SUMIF('I K'!A:A,A278,'I K'!B:B)</f>
        <v>0</v>
      </c>
      <c r="D278" s="3">
        <f>SUMIF('I K'!A:A,A278,'I K'!C:C)</f>
        <v>0</v>
      </c>
      <c r="E278" s="3">
        <f>SUMIF('II K'!A:A,A278,'II K'!B:B)</f>
        <v>0</v>
      </c>
      <c r="F278" s="40">
        <f>SUMIF('II K'!A:A,A278,'II K'!C:C)</f>
        <v>0</v>
      </c>
      <c r="G278" s="40">
        <f>SUMIF('III K'!A:A,A278,'III K'!B:B)</f>
        <v>0</v>
      </c>
      <c r="H278" s="40">
        <f>SUMIF('III K'!A:A,A278,'III K'!C:C)</f>
        <v>0</v>
      </c>
      <c r="I278" s="40">
        <f>SUMIF('IV K'!A:A,A278,'IV K'!B:B)</f>
        <v>610</v>
      </c>
      <c r="J278" s="40">
        <f>SUMIF('IV K'!A:A,A278,'IV K'!C:C)</f>
        <v>494.95</v>
      </c>
      <c r="K278" s="40">
        <f>SUMIF('2021 BEZ CLP'!A:A,A278,'2021 BEZ CLP'!B:B)</f>
        <v>610</v>
      </c>
      <c r="L278" s="40">
        <f>SUMIF('2021 BEZ CLP'!A:A,A278,'2021 BEZ CLP'!C:C)</f>
        <v>494.95</v>
      </c>
    </row>
    <row r="279" spans="1:12">
      <c r="A279" s="44" t="s">
        <v>570</v>
      </c>
      <c r="B279" s="44" t="s">
        <v>422</v>
      </c>
      <c r="C279" s="3">
        <f>SUMIF('I K'!A:A,A279,'I K'!B:B)</f>
        <v>0</v>
      </c>
      <c r="D279" s="3">
        <f>SUMIF('I K'!A:A,A279,'I K'!C:C)</f>
        <v>0</v>
      </c>
      <c r="E279" s="3">
        <f>SUMIF('II K'!A:A,A279,'II K'!B:B)</f>
        <v>0</v>
      </c>
      <c r="F279" s="40">
        <f>SUMIF('II K'!A:A,A279,'II K'!C:C)</f>
        <v>0</v>
      </c>
      <c r="G279" s="40">
        <f>SUMIF('III K'!A:A,A279,'III K'!B:B)</f>
        <v>1050</v>
      </c>
      <c r="H279" s="40">
        <f>SUMIF('III K'!A:A,A279,'III K'!C:C)</f>
        <v>237</v>
      </c>
      <c r="I279" s="40">
        <f>SUMIF('IV K'!A:A,A279,'IV K'!B:B)</f>
        <v>0</v>
      </c>
      <c r="J279" s="40">
        <f>SUMIF('IV K'!A:A,A279,'IV K'!C:C)</f>
        <v>0</v>
      </c>
      <c r="K279" s="40">
        <f>SUMIF('2021 BEZ CLP'!A:A,A279,'2021 BEZ CLP'!B:B)</f>
        <v>1050</v>
      </c>
      <c r="L279" s="40">
        <f>SUMIF('2021 BEZ CLP'!A:A,A279,'2021 BEZ CLP'!C:C)</f>
        <v>237</v>
      </c>
    </row>
    <row r="280" spans="1:12">
      <c r="A280" s="44" t="s">
        <v>626</v>
      </c>
      <c r="B280" s="44" t="s">
        <v>422</v>
      </c>
      <c r="C280" s="3">
        <f>SUMIF('I K'!A:A,A280,'I K'!B:B)</f>
        <v>0</v>
      </c>
      <c r="D280" s="3">
        <f>SUMIF('I K'!A:A,A280,'I K'!C:C)</f>
        <v>0</v>
      </c>
      <c r="E280" s="3">
        <f>SUMIF('II K'!A:A,A280,'II K'!B:B)</f>
        <v>0</v>
      </c>
      <c r="F280" s="40">
        <f>SUMIF('II K'!A:A,A280,'II K'!C:C)</f>
        <v>0</v>
      </c>
      <c r="G280" s="40">
        <f>SUMIF('III K'!A:A,A280,'III K'!B:B)</f>
        <v>0</v>
      </c>
      <c r="H280" s="40">
        <f>SUMIF('III K'!A:A,A280,'III K'!C:C)</f>
        <v>0</v>
      </c>
      <c r="I280" s="40">
        <f>SUMIF('IV K'!A:A,A280,'IV K'!B:B)</f>
        <v>0</v>
      </c>
      <c r="J280" s="40">
        <f>SUMIF('IV K'!A:A,A280,'IV K'!C:C)</f>
        <v>0</v>
      </c>
      <c r="K280" s="40">
        <f>SUMIF('2021 BEZ CLP'!A:A,A280,'2021 BEZ CLP'!B:B)</f>
        <v>0</v>
      </c>
      <c r="L280" s="40">
        <f>SUMIF('2021 BEZ CLP'!A:A,A280,'2021 BEZ CLP'!C:C)</f>
        <v>0</v>
      </c>
    </row>
    <row r="281" spans="1:12">
      <c r="A281" s="44" t="s">
        <v>601</v>
      </c>
      <c r="B281" s="44" t="s">
        <v>422</v>
      </c>
      <c r="C281" s="3">
        <f>SUMIF('I K'!A:A,A281,'I K'!B:B)</f>
        <v>0</v>
      </c>
      <c r="D281" s="3">
        <f>SUMIF('I K'!A:A,A281,'I K'!C:C)</f>
        <v>0</v>
      </c>
      <c r="E281" s="3">
        <f>SUMIF('II K'!A:A,A281,'II K'!B:B)</f>
        <v>368.59</v>
      </c>
      <c r="F281" s="40">
        <f>SUMIF('II K'!A:A,A281,'II K'!C:C)</f>
        <v>175.93</v>
      </c>
      <c r="G281" s="40">
        <f>SUMIF('III K'!A:A,A281,'III K'!B:B)</f>
        <v>0</v>
      </c>
      <c r="H281" s="40">
        <f>SUMIF('III K'!A:A,A281,'III K'!C:C)</f>
        <v>0</v>
      </c>
      <c r="I281" s="40">
        <f>SUMIF('IV K'!A:A,A281,'IV K'!B:B)</f>
        <v>0</v>
      </c>
      <c r="J281" s="40">
        <f>SUMIF('IV K'!A:A,A281,'IV K'!C:C)</f>
        <v>0</v>
      </c>
      <c r="K281" s="40">
        <f>SUMIF('2021 BEZ CLP'!A:A,A281,'2021 BEZ CLP'!B:B)</f>
        <v>368.59</v>
      </c>
      <c r="L281" s="40">
        <f>SUMIF('2021 BEZ CLP'!A:A,A281,'2021 BEZ CLP'!C:C)</f>
        <v>175.93</v>
      </c>
    </row>
    <row r="282" spans="1:12">
      <c r="A282" s="44" t="s">
        <v>6</v>
      </c>
      <c r="B282" s="44" t="s">
        <v>422</v>
      </c>
      <c r="C282" s="3">
        <f>SUMIF('I K'!A:A,A282,'I K'!B:B)</f>
        <v>79.7</v>
      </c>
      <c r="D282" s="3">
        <f>SUMIF('I K'!A:A,A282,'I K'!C:C)</f>
        <v>28.7</v>
      </c>
      <c r="E282" s="3">
        <f>SUMIF('II K'!A:A,A282,'II K'!B:B)</f>
        <v>4410.42</v>
      </c>
      <c r="F282" s="40">
        <f>SUMIF('II K'!A:A,A282,'II K'!C:C)</f>
        <v>2284.0639999999999</v>
      </c>
      <c r="G282" s="40">
        <f>SUMIF('III K'!A:A,A282,'III K'!B:B)</f>
        <v>0</v>
      </c>
      <c r="H282" s="40">
        <f>SUMIF('III K'!A:A,A282,'III K'!C:C)</f>
        <v>0</v>
      </c>
      <c r="I282" s="40">
        <f>SUMIF('IV K'!A:A,A282,'IV K'!B:B)</f>
        <v>3877.59</v>
      </c>
      <c r="J282" s="40">
        <f>SUMIF('IV K'!A:A,A282,'IV K'!C:C)</f>
        <v>2136.2199999999998</v>
      </c>
      <c r="K282" s="40">
        <f>SUMIF('2021 BEZ CLP'!A:A,A282,'2021 BEZ CLP'!B:B)</f>
        <v>8367.7099999999991</v>
      </c>
      <c r="L282" s="40">
        <f>SUMIF('2021 BEZ CLP'!A:A,A282,'2021 BEZ CLP'!C:C)</f>
        <v>4448.9840000000004</v>
      </c>
    </row>
    <row r="283" spans="1:12">
      <c r="A283" s="44" t="s">
        <v>28</v>
      </c>
      <c r="B283" s="44" t="s">
        <v>422</v>
      </c>
      <c r="C283" s="3">
        <f>SUMIF('I K'!A:A,A283,'I K'!B:B)</f>
        <v>275.10000000000002</v>
      </c>
      <c r="D283" s="3">
        <f>SUMIF('I K'!A:A,A283,'I K'!C:C)</f>
        <v>125.7</v>
      </c>
      <c r="E283" s="3">
        <f>SUMIF('II K'!A:A,A283,'II K'!B:B)</f>
        <v>0</v>
      </c>
      <c r="F283" s="40">
        <f>SUMIF('II K'!A:A,A283,'II K'!C:C)</f>
        <v>0</v>
      </c>
      <c r="G283" s="40">
        <f>SUMIF('III K'!A:A,A283,'III K'!B:B)</f>
        <v>0</v>
      </c>
      <c r="H283" s="40">
        <f>SUMIF('III K'!A:A,A283,'III K'!C:C)</f>
        <v>0</v>
      </c>
      <c r="I283" s="40">
        <f>SUMIF('IV K'!A:A,A283,'IV K'!B:B)</f>
        <v>0</v>
      </c>
      <c r="J283" s="40">
        <f>SUMIF('IV K'!A:A,A283,'IV K'!C:C)</f>
        <v>0</v>
      </c>
      <c r="K283" s="40">
        <f>SUMIF('2021 BEZ CLP'!A:A,A283,'2021 BEZ CLP'!B:B)</f>
        <v>275.10000000000002</v>
      </c>
      <c r="L283" s="40">
        <f>SUMIF('2021 BEZ CLP'!A:A,A283,'2021 BEZ CLP'!C:C)</f>
        <v>125.7</v>
      </c>
    </row>
    <row r="284" spans="1:12">
      <c r="A284" s="44" t="s">
        <v>76</v>
      </c>
      <c r="B284" s="44" t="s">
        <v>422</v>
      </c>
      <c r="C284" s="3">
        <f>SUMIF('I K'!A:A,A284,'I K'!B:B)</f>
        <v>904.73</v>
      </c>
      <c r="D284" s="3">
        <f>SUMIF('I K'!A:A,A284,'I K'!C:C)</f>
        <v>376.69799999999998</v>
      </c>
      <c r="E284" s="3">
        <f>SUMIF('II K'!A:A,A284,'II K'!B:B)</f>
        <v>602.4</v>
      </c>
      <c r="F284" s="40">
        <f>SUMIF('II K'!A:A,A284,'II K'!C:C)</f>
        <v>253.03399999999999</v>
      </c>
      <c r="G284" s="40">
        <f>SUMIF('III K'!A:A,A284,'III K'!B:B)</f>
        <v>0</v>
      </c>
      <c r="H284" s="40">
        <f>SUMIF('III K'!A:A,A284,'III K'!C:C)</f>
        <v>0</v>
      </c>
      <c r="I284" s="40">
        <f>SUMIF('IV K'!A:A,A284,'IV K'!B:B)</f>
        <v>473.24</v>
      </c>
      <c r="J284" s="40">
        <f>SUMIF('IV K'!A:A,A284,'IV K'!C:C)</f>
        <v>200.994</v>
      </c>
      <c r="K284" s="40">
        <f>SUMIF('2021 BEZ CLP'!A:A,A284,'2021 BEZ CLP'!B:B)</f>
        <v>1980.37</v>
      </c>
      <c r="L284" s="40">
        <f>SUMIF('2021 BEZ CLP'!A:A,A284,'2021 BEZ CLP'!C:C)</f>
        <v>830.726</v>
      </c>
    </row>
    <row r="285" spans="1:12">
      <c r="A285" s="44" t="s">
        <v>623</v>
      </c>
      <c r="B285" s="44" t="s">
        <v>422</v>
      </c>
      <c r="C285" s="3">
        <f>SUMIF('I K'!A:A,A285,'I K'!B:B)</f>
        <v>69.27</v>
      </c>
      <c r="D285" s="3">
        <f>SUMIF('I K'!A:A,A285,'I K'!C:C)</f>
        <v>44.49</v>
      </c>
      <c r="E285" s="3">
        <f>SUMIF('II K'!A:A,A285,'II K'!B:B)</f>
        <v>73.709999999999994</v>
      </c>
      <c r="F285" s="40">
        <f>SUMIF('II K'!A:A,A285,'II K'!C:C)</f>
        <v>44.17</v>
      </c>
      <c r="G285" s="40">
        <f>SUMIF('III K'!A:A,A285,'III K'!B:B)</f>
        <v>105.66</v>
      </c>
      <c r="H285" s="40">
        <f>SUMIF('III K'!A:A,A285,'III K'!C:C)</f>
        <v>66.23</v>
      </c>
      <c r="I285" s="40">
        <f>SUMIF('IV K'!A:A,A285,'IV K'!B:B)</f>
        <v>0</v>
      </c>
      <c r="J285" s="40">
        <f>SUMIF('IV K'!A:A,A285,'IV K'!C:C)</f>
        <v>0</v>
      </c>
      <c r="K285" s="40">
        <f>SUMIF('2021 BEZ CLP'!A:A,A285,'2021 BEZ CLP'!B:B)</f>
        <v>248.64</v>
      </c>
      <c r="L285" s="40">
        <f>SUMIF('2021 BEZ CLP'!A:A,A285,'2021 BEZ CLP'!C:C)</f>
        <v>154.88999999999999</v>
      </c>
    </row>
    <row r="286" spans="1:12">
      <c r="A286" s="44" t="s">
        <v>139</v>
      </c>
      <c r="B286" s="44" t="s">
        <v>422</v>
      </c>
      <c r="C286" s="3">
        <f>SUMIF('I K'!A:A,A286,'I K'!B:B)</f>
        <v>180</v>
      </c>
      <c r="D286" s="3">
        <f>SUMIF('I K'!A:A,A286,'I K'!C:C)</f>
        <v>139.88999999999999</v>
      </c>
      <c r="E286" s="3">
        <f>SUMIF('II K'!A:A,A286,'II K'!B:B)</f>
        <v>420</v>
      </c>
      <c r="F286" s="40">
        <f>SUMIF('II K'!A:A,A286,'II K'!C:C)</f>
        <v>320.39999999999998</v>
      </c>
      <c r="G286" s="40">
        <f>SUMIF('III K'!A:A,A286,'III K'!B:B)</f>
        <v>180</v>
      </c>
      <c r="H286" s="40">
        <f>SUMIF('III K'!A:A,A286,'III K'!C:C)</f>
        <v>136.53</v>
      </c>
      <c r="I286" s="40">
        <f>SUMIF('IV K'!A:A,A286,'IV K'!B:B)</f>
        <v>240</v>
      </c>
      <c r="J286" s="40">
        <f>SUMIF('IV K'!A:A,A286,'IV K'!C:C)</f>
        <v>184.28</v>
      </c>
      <c r="K286" s="40">
        <f>SUMIF('2021 BEZ CLP'!A:A,A286,'2021 BEZ CLP'!B:B)</f>
        <v>1020</v>
      </c>
      <c r="L286" s="40">
        <f>SUMIF('2021 BEZ CLP'!A:A,A286,'2021 BEZ CLP'!C:C)</f>
        <v>781.1</v>
      </c>
    </row>
    <row r="287" spans="1:12">
      <c r="A287" s="44" t="s">
        <v>194</v>
      </c>
      <c r="B287" s="44" t="s">
        <v>422</v>
      </c>
      <c r="C287" s="3">
        <f>SUMIF('I K'!A:A,A287,'I K'!B:B)</f>
        <v>0</v>
      </c>
      <c r="D287" s="3">
        <f>SUMIF('I K'!A:A,A287,'I K'!C:C)</f>
        <v>0</v>
      </c>
      <c r="E287" s="3">
        <f>SUMIF('II K'!A:A,A287,'II K'!B:B)</f>
        <v>0</v>
      </c>
      <c r="F287" s="40">
        <f>SUMIF('II K'!A:A,A287,'II K'!C:C)</f>
        <v>0</v>
      </c>
      <c r="G287" s="40">
        <f>SUMIF('III K'!A:A,A287,'III K'!B:B)</f>
        <v>0</v>
      </c>
      <c r="H287" s="40">
        <f>SUMIF('III K'!A:A,A287,'III K'!C:C)</f>
        <v>0</v>
      </c>
      <c r="I287" s="40">
        <f>SUMIF('IV K'!A:A,A287,'IV K'!B:B)</f>
        <v>1790.56</v>
      </c>
      <c r="J287" s="40">
        <f>SUMIF('IV K'!A:A,A287,'IV K'!C:C)</f>
        <v>1075.3630000000001</v>
      </c>
      <c r="K287" s="40">
        <f>SUMIF('2021 BEZ CLP'!A:A,A287,'2021 BEZ CLP'!B:B)</f>
        <v>1790.56</v>
      </c>
      <c r="L287" s="40">
        <f>SUMIF('2021 BEZ CLP'!A:A,A287,'2021 BEZ CLP'!C:C)</f>
        <v>1075.3630000000001</v>
      </c>
    </row>
    <row r="288" spans="1:12">
      <c r="A288" s="44" t="s">
        <v>59</v>
      </c>
      <c r="B288" s="44" t="s">
        <v>422</v>
      </c>
      <c r="C288" s="3">
        <f>SUMIF('I K'!A:A,A288,'I K'!B:B)</f>
        <v>0</v>
      </c>
      <c r="D288" s="3">
        <f>SUMIF('I K'!A:A,A288,'I K'!C:C)</f>
        <v>0</v>
      </c>
      <c r="E288" s="3">
        <f>SUMIF('II K'!A:A,A288,'II K'!B:B)</f>
        <v>0</v>
      </c>
      <c r="F288" s="40">
        <f>SUMIF('II K'!A:A,A288,'II K'!C:C)</f>
        <v>0</v>
      </c>
      <c r="G288" s="40">
        <f>SUMIF('III K'!A:A,A288,'III K'!B:B)</f>
        <v>1016.75</v>
      </c>
      <c r="H288" s="40">
        <f>SUMIF('III K'!A:A,A288,'III K'!C:C)</f>
        <v>475.887</v>
      </c>
      <c r="I288" s="40">
        <f>SUMIF('IV K'!A:A,A288,'IV K'!B:B)</f>
        <v>0</v>
      </c>
      <c r="J288" s="40">
        <f>SUMIF('IV K'!A:A,A288,'IV K'!C:C)</f>
        <v>0</v>
      </c>
      <c r="K288" s="40">
        <f>SUMIF('2021 BEZ CLP'!A:A,A288,'2021 BEZ CLP'!B:B)</f>
        <v>1016.75</v>
      </c>
      <c r="L288" s="40">
        <f>SUMIF('2021 BEZ CLP'!A:A,A288,'2021 BEZ CLP'!C:C)</f>
        <v>475.887</v>
      </c>
    </row>
    <row r="289" spans="1:12">
      <c r="A289" s="44" t="s">
        <v>609</v>
      </c>
      <c r="B289" s="44" t="s">
        <v>422</v>
      </c>
      <c r="C289" s="3">
        <f>SUMIF('I K'!A:A,A289,'I K'!B:B)</f>
        <v>0</v>
      </c>
      <c r="D289" s="3">
        <f>SUMIF('I K'!A:A,A289,'I K'!C:C)</f>
        <v>0</v>
      </c>
      <c r="E289" s="3">
        <f>SUMIF('II K'!A:A,A289,'II K'!B:B)</f>
        <v>0</v>
      </c>
      <c r="F289" s="40">
        <f>SUMIF('II K'!A:A,A289,'II K'!C:C)</f>
        <v>0</v>
      </c>
      <c r="G289" s="40">
        <f>SUMIF('III K'!A:A,A289,'III K'!B:B)</f>
        <v>1603.12</v>
      </c>
      <c r="H289" s="40">
        <f>SUMIF('III K'!A:A,A289,'III K'!C:C)</f>
        <v>653.04999999999995</v>
      </c>
      <c r="I289" s="40">
        <f>SUMIF('IV K'!A:A,A289,'IV K'!B:B)</f>
        <v>0</v>
      </c>
      <c r="J289" s="40">
        <f>SUMIF('IV K'!A:A,A289,'IV K'!C:C)</f>
        <v>0</v>
      </c>
      <c r="K289" s="40">
        <f>SUMIF('2021 BEZ CLP'!A:A,A289,'2021 BEZ CLP'!B:B)</f>
        <v>1603.12</v>
      </c>
      <c r="L289" s="40">
        <f>SUMIF('2021 BEZ CLP'!A:A,A289,'2021 BEZ CLP'!C:C)</f>
        <v>653.04999999999995</v>
      </c>
    </row>
    <row r="290" spans="1:12">
      <c r="A290" s="44" t="s">
        <v>594</v>
      </c>
      <c r="B290" s="44" t="s">
        <v>426</v>
      </c>
      <c r="C290" s="3">
        <f>SUMIF('I K'!A:A,A290,'I K'!B:B)</f>
        <v>2565.84</v>
      </c>
      <c r="D290" s="3">
        <f>SUMIF('I K'!A:A,A290,'I K'!C:C)</f>
        <v>1075.3800000000001</v>
      </c>
      <c r="E290" s="3">
        <f>SUMIF('II K'!A:A,A290,'II K'!B:B)</f>
        <v>2490.1</v>
      </c>
      <c r="F290" s="40">
        <f>SUMIF('II K'!A:A,A290,'II K'!C:C)</f>
        <v>1064.48</v>
      </c>
      <c r="G290" s="40">
        <f>SUMIF('III K'!A:A,A290,'III K'!B:B)</f>
        <v>0</v>
      </c>
      <c r="H290" s="40">
        <f>SUMIF('III K'!A:A,A290,'III K'!C:C)</f>
        <v>0</v>
      </c>
      <c r="I290" s="40">
        <f>SUMIF('IV K'!A:A,A290,'IV K'!B:B)</f>
        <v>2494.6</v>
      </c>
      <c r="J290" s="40">
        <f>SUMIF('IV K'!A:A,A290,'IV K'!C:C)</f>
        <v>1053</v>
      </c>
      <c r="K290" s="40">
        <f>SUMIF('2021 BEZ CLP'!A:A,A290,'2021 BEZ CLP'!B:B)</f>
        <v>7550.54</v>
      </c>
      <c r="L290" s="40">
        <f>SUMIF('2021 BEZ CLP'!A:A,A290,'2021 BEZ CLP'!C:C)</f>
        <v>3192.86</v>
      </c>
    </row>
    <row r="291" spans="1:12">
      <c r="A291" s="44" t="s">
        <v>805</v>
      </c>
      <c r="B291" s="44" t="s">
        <v>426</v>
      </c>
      <c r="C291" s="3">
        <f>SUMIF('I K'!A:A,A291,'I K'!B:B)</f>
        <v>0</v>
      </c>
      <c r="D291" s="3">
        <f>SUMIF('I K'!A:A,A291,'I K'!C:C)</f>
        <v>0</v>
      </c>
      <c r="E291" s="3">
        <f>SUMIF('II K'!A:A,A291,'II K'!B:B)</f>
        <v>0</v>
      </c>
      <c r="F291" s="40">
        <f>SUMIF('II K'!A:A,A291,'II K'!C:C)</f>
        <v>0</v>
      </c>
      <c r="G291" s="40">
        <f>SUMIF('III K'!A:A,A291,'III K'!B:B)</f>
        <v>0</v>
      </c>
      <c r="H291" s="40">
        <f>SUMIF('III K'!A:A,A291,'III K'!C:C)</f>
        <v>0</v>
      </c>
      <c r="I291" s="40">
        <f>SUMIF('IV K'!A:A,A291,'IV K'!B:B)</f>
        <v>193.7</v>
      </c>
      <c r="J291" s="40">
        <f>SUMIF('IV K'!A:A,A291,'IV K'!C:C)</f>
        <v>121.18</v>
      </c>
      <c r="K291" s="40">
        <f>SUMIF('2021 BEZ CLP'!A:A,A291,'2021 BEZ CLP'!B:B)</f>
        <v>193.7</v>
      </c>
      <c r="L291" s="40">
        <f>SUMIF('2021 BEZ CLP'!A:A,A291,'2021 BEZ CLP'!C:C)</f>
        <v>121.18</v>
      </c>
    </row>
    <row r="292" spans="1:12">
      <c r="A292" s="44" t="s">
        <v>150</v>
      </c>
      <c r="B292" s="44" t="s">
        <v>422</v>
      </c>
      <c r="C292" s="3">
        <f>SUMIF('I K'!A:A,A292,'I K'!B:B)</f>
        <v>14485.81</v>
      </c>
      <c r="D292" s="3">
        <f>SUMIF('I K'!A:A,A292,'I K'!C:C)</f>
        <v>5257.37</v>
      </c>
      <c r="E292" s="3">
        <f>SUMIF('II K'!A:A,A292,'II K'!B:B)</f>
        <v>8927.99</v>
      </c>
      <c r="F292" s="40">
        <f>SUMIF('II K'!A:A,A292,'II K'!C:C)</f>
        <v>3454.13</v>
      </c>
      <c r="G292" s="40">
        <f>SUMIF('III K'!A:A,A292,'III K'!B:B)</f>
        <v>9769.2999999999993</v>
      </c>
      <c r="H292" s="40">
        <f>SUMIF('III K'!A:A,A292,'III K'!C:C)</f>
        <v>4116.78</v>
      </c>
      <c r="I292" s="40">
        <f>SUMIF('IV K'!A:A,A292,'IV K'!B:B)</f>
        <v>14379.1</v>
      </c>
      <c r="J292" s="40">
        <f>SUMIF('IV K'!A:A,A292,'IV K'!C:C)</f>
        <v>4963.8999999999996</v>
      </c>
      <c r="K292" s="40">
        <f>SUMIF('2021 BEZ CLP'!A:A,A292,'2021 BEZ CLP'!B:B)</f>
        <v>47562.2</v>
      </c>
      <c r="L292" s="40">
        <f>SUMIF('2021 BEZ CLP'!A:A,A292,'2021 BEZ CLP'!C:C)</f>
        <v>17792.18</v>
      </c>
    </row>
    <row r="293" spans="1:12">
      <c r="A293" s="44" t="s">
        <v>602</v>
      </c>
      <c r="B293" s="44" t="s">
        <v>427</v>
      </c>
      <c r="C293" s="3">
        <f>SUMIF('I K'!A:A,A293,'I K'!B:B)</f>
        <v>36716.75</v>
      </c>
      <c r="D293" s="3">
        <f>SUMIF('I K'!A:A,A293,'I K'!C:C)</f>
        <v>8300.1299999999992</v>
      </c>
      <c r="E293" s="3">
        <f>SUMIF('II K'!A:A,A293,'II K'!B:B)</f>
        <v>23318.49</v>
      </c>
      <c r="F293" s="40">
        <f>SUMIF('II K'!A:A,A293,'II K'!C:C)</f>
        <v>4142.9399999999996</v>
      </c>
      <c r="G293" s="40">
        <f>SUMIF('III K'!A:A,A293,'III K'!B:B)</f>
        <v>33515.01</v>
      </c>
      <c r="H293" s="40">
        <f>SUMIF('III K'!A:A,A293,'III K'!C:C)</f>
        <v>6239.55</v>
      </c>
      <c r="I293" s="40">
        <f>SUMIF('IV K'!A:A,A293,'IV K'!B:B)</f>
        <v>2210.75</v>
      </c>
      <c r="J293" s="40">
        <f>SUMIF('IV K'!A:A,A293,'IV K'!C:C)</f>
        <v>450.18</v>
      </c>
      <c r="K293" s="40">
        <f>SUMIF('2021 BEZ CLP'!A:A,A293,'2021 BEZ CLP'!B:B)</f>
        <v>109119.6</v>
      </c>
      <c r="L293" s="40">
        <f>SUMIF('2021 BEZ CLP'!A:A,A293,'2021 BEZ CLP'!C:C)</f>
        <v>20061.71</v>
      </c>
    </row>
    <row r="294" spans="1:12">
      <c r="A294" s="44" t="s">
        <v>91</v>
      </c>
      <c r="B294" s="44" t="s">
        <v>422</v>
      </c>
      <c r="C294" s="3">
        <f>SUMIF('I K'!A:A,A294,'I K'!B:B)</f>
        <v>0</v>
      </c>
      <c r="D294" s="3">
        <f>SUMIF('I K'!A:A,A294,'I K'!C:C)</f>
        <v>0</v>
      </c>
      <c r="E294" s="3">
        <f>SUMIF('II K'!A:A,A294,'II K'!B:B)</f>
        <v>0</v>
      </c>
      <c r="F294" s="40">
        <f>SUMIF('II K'!A:A,A294,'II K'!C:C)</f>
        <v>0</v>
      </c>
      <c r="G294" s="40">
        <f>SUMIF('III K'!A:A,A294,'III K'!B:B)</f>
        <v>480</v>
      </c>
      <c r="H294" s="40">
        <f>SUMIF('III K'!A:A,A294,'III K'!C:C)</f>
        <v>367.75</v>
      </c>
      <c r="I294" s="40">
        <f>SUMIF('IV K'!A:A,A294,'IV K'!B:B)</f>
        <v>0</v>
      </c>
      <c r="J294" s="40">
        <f>SUMIF('IV K'!A:A,A294,'IV K'!C:C)</f>
        <v>0</v>
      </c>
      <c r="K294" s="40">
        <f>SUMIF('2021 BEZ CLP'!A:A,A294,'2021 BEZ CLP'!B:B)</f>
        <v>480</v>
      </c>
      <c r="L294" s="40">
        <f>SUMIF('2021 BEZ CLP'!A:A,A294,'2021 BEZ CLP'!C:C)</f>
        <v>367.75</v>
      </c>
    </row>
    <row r="295" spans="1:12">
      <c r="A295" s="44" t="s">
        <v>90</v>
      </c>
      <c r="B295" s="44" t="s">
        <v>422</v>
      </c>
      <c r="C295" s="3">
        <f>SUMIF('I K'!A:A,A295,'I K'!B:B)</f>
        <v>548.33000000000004</v>
      </c>
      <c r="D295" s="3">
        <f>SUMIF('I K'!A:A,A295,'I K'!C:C)</f>
        <v>371.79399999999998</v>
      </c>
      <c r="E295" s="3">
        <f>SUMIF('II K'!A:A,A295,'II K'!B:B)</f>
        <v>0</v>
      </c>
      <c r="F295" s="40">
        <f>SUMIF('II K'!A:A,A295,'II K'!C:C)</f>
        <v>0</v>
      </c>
      <c r="G295" s="40">
        <f>SUMIF('III K'!A:A,A295,'III K'!B:B)</f>
        <v>0</v>
      </c>
      <c r="H295" s="40">
        <f>SUMIF('III K'!A:A,A295,'III K'!C:C)</f>
        <v>0</v>
      </c>
      <c r="I295" s="40">
        <f>SUMIF('IV K'!A:A,A295,'IV K'!B:B)</f>
        <v>290.81</v>
      </c>
      <c r="J295" s="40">
        <f>SUMIF('IV K'!A:A,A295,'IV K'!C:C)</f>
        <v>180.071</v>
      </c>
      <c r="K295" s="40">
        <f>SUMIF('2021 BEZ CLP'!A:A,A295,'2021 BEZ CLP'!B:B)</f>
        <v>839.14</v>
      </c>
      <c r="L295" s="40">
        <f>SUMIF('2021 BEZ CLP'!A:A,A295,'2021 BEZ CLP'!C:C)</f>
        <v>551.86500000000001</v>
      </c>
    </row>
    <row r="296" spans="1:12">
      <c r="A296" s="44" t="s">
        <v>123</v>
      </c>
      <c r="B296" s="44" t="s">
        <v>422</v>
      </c>
      <c r="C296" s="3">
        <f>SUMIF('I K'!A:A,A296,'I K'!B:B)</f>
        <v>0</v>
      </c>
      <c r="D296" s="3">
        <f>SUMIF('I K'!A:A,A296,'I K'!C:C)</f>
        <v>0</v>
      </c>
      <c r="E296" s="3">
        <f>SUMIF('II K'!A:A,A296,'II K'!B:B)</f>
        <v>1886.6</v>
      </c>
      <c r="F296" s="40">
        <f>SUMIF('II K'!A:A,A296,'II K'!C:C)</f>
        <v>1128.0965000000001</v>
      </c>
      <c r="G296" s="40">
        <f>SUMIF('III K'!A:A,A296,'III K'!B:B)</f>
        <v>0</v>
      </c>
      <c r="H296" s="40">
        <f>SUMIF('III K'!A:A,A296,'III K'!C:C)</f>
        <v>0</v>
      </c>
      <c r="I296" s="40">
        <f>SUMIF('IV K'!A:A,A296,'IV K'!B:B)</f>
        <v>0</v>
      </c>
      <c r="J296" s="40">
        <f>SUMIF('IV K'!A:A,A296,'IV K'!C:C)</f>
        <v>0</v>
      </c>
      <c r="K296" s="40">
        <f>SUMIF('2021 BEZ CLP'!A:A,A296,'2021 BEZ CLP'!B:B)</f>
        <v>1886.6</v>
      </c>
      <c r="L296" s="40">
        <f>SUMIF('2021 BEZ CLP'!A:A,A296,'2021 BEZ CLP'!C:C)</f>
        <v>1128.0965000000001</v>
      </c>
    </row>
    <row r="297" spans="1:12">
      <c r="A297" s="44" t="s">
        <v>191</v>
      </c>
      <c r="B297" s="44" t="s">
        <v>422</v>
      </c>
      <c r="C297" s="3">
        <f>SUMIF('I K'!A:A,A297,'I K'!B:B)</f>
        <v>0</v>
      </c>
      <c r="D297" s="3">
        <f>SUMIF('I K'!A:A,A297,'I K'!C:C)</f>
        <v>0</v>
      </c>
      <c r="E297" s="3">
        <f>SUMIF('II K'!A:A,A297,'II K'!B:B)</f>
        <v>0</v>
      </c>
      <c r="F297" s="40">
        <f>SUMIF('II K'!A:A,A297,'II K'!C:C)</f>
        <v>0</v>
      </c>
      <c r="G297" s="40">
        <f>SUMIF('III K'!A:A,A297,'III K'!B:B)</f>
        <v>0</v>
      </c>
      <c r="H297" s="40">
        <f>SUMIF('III K'!A:A,A297,'III K'!C:C)</f>
        <v>0</v>
      </c>
      <c r="I297" s="40">
        <f>SUMIF('IV K'!A:A,A297,'IV K'!B:B)</f>
        <v>0</v>
      </c>
      <c r="J297" s="40">
        <f>SUMIF('IV K'!A:A,A297,'IV K'!C:C)</f>
        <v>0</v>
      </c>
      <c r="K297" s="40">
        <f>SUMIF('2021 BEZ CLP'!A:A,A297,'2021 BEZ CLP'!B:B)</f>
        <v>0</v>
      </c>
      <c r="L297" s="40">
        <f>SUMIF('2021 BEZ CLP'!A:A,A297,'2021 BEZ CLP'!C:C)</f>
        <v>0</v>
      </c>
    </row>
    <row r="298" spans="1:12">
      <c r="A298" s="44" t="s">
        <v>555</v>
      </c>
      <c r="B298" s="44" t="s">
        <v>422</v>
      </c>
      <c r="C298" s="3">
        <f>SUMIF('I K'!A:A,A298,'I K'!B:B)</f>
        <v>0</v>
      </c>
      <c r="D298" s="3">
        <f>SUMIF('I K'!A:A,A298,'I K'!C:C)</f>
        <v>0</v>
      </c>
      <c r="E298" s="3">
        <f>SUMIF('II K'!A:A,A298,'II K'!B:B)</f>
        <v>0</v>
      </c>
      <c r="F298" s="40">
        <f>SUMIF('II K'!A:A,A298,'II K'!C:C)</f>
        <v>0</v>
      </c>
      <c r="G298" s="40">
        <f>SUMIF('III K'!A:A,A298,'III K'!B:B)</f>
        <v>0</v>
      </c>
      <c r="H298" s="40">
        <f>SUMIF('III K'!A:A,A298,'III K'!C:C)</f>
        <v>0</v>
      </c>
      <c r="I298" s="40">
        <f>SUMIF('IV K'!A:A,A298,'IV K'!B:B)</f>
        <v>902.39</v>
      </c>
      <c r="J298" s="40">
        <f>SUMIF('IV K'!A:A,A298,'IV K'!C:C)</f>
        <v>276.35000000000002</v>
      </c>
      <c r="K298" s="40">
        <f>SUMIF('2021 BEZ CLP'!A:A,A298,'2021 BEZ CLP'!B:B)</f>
        <v>902.39</v>
      </c>
      <c r="L298" s="40">
        <f>SUMIF('2021 BEZ CLP'!A:A,A298,'2021 BEZ CLP'!C:C)</f>
        <v>276.35000000000002</v>
      </c>
    </row>
    <row r="299" spans="1:12">
      <c r="A299" s="44" t="s">
        <v>238</v>
      </c>
      <c r="B299" s="44" t="s">
        <v>423</v>
      </c>
      <c r="C299" s="3">
        <f>SUMIF('I K'!A:A,A299,'I K'!B:B)</f>
        <v>0</v>
      </c>
      <c r="D299" s="3">
        <f>SUMIF('I K'!A:A,A299,'I K'!C:C)</f>
        <v>0</v>
      </c>
      <c r="E299" s="3">
        <f>SUMIF('II K'!A:A,A299,'II K'!B:B)</f>
        <v>360</v>
      </c>
      <c r="F299" s="40">
        <f>SUMIF('II K'!A:A,A299,'II K'!C:C)</f>
        <v>181.47</v>
      </c>
      <c r="G299" s="40">
        <f>SUMIF('III K'!A:A,A299,'III K'!B:B)</f>
        <v>0</v>
      </c>
      <c r="H299" s="40">
        <f>SUMIF('III K'!A:A,A299,'III K'!C:C)</f>
        <v>0</v>
      </c>
      <c r="I299" s="40">
        <f>SUMIF('IV K'!A:A,A299,'IV K'!B:B)</f>
        <v>0</v>
      </c>
      <c r="J299" s="40">
        <f>SUMIF('IV K'!A:A,A299,'IV K'!C:C)</f>
        <v>0</v>
      </c>
      <c r="K299" s="40">
        <f>SUMIF('2021 BEZ CLP'!A:A,A299,'2021 BEZ CLP'!B:B)</f>
        <v>360</v>
      </c>
      <c r="L299" s="40">
        <f>SUMIF('2021 BEZ CLP'!A:A,A299,'2021 BEZ CLP'!C:C)</f>
        <v>181.47</v>
      </c>
    </row>
    <row r="300" spans="1:12">
      <c r="A300" s="44" t="s">
        <v>323</v>
      </c>
      <c r="B300" s="44" t="s">
        <v>423</v>
      </c>
      <c r="C300" s="3">
        <f>SUMIF('I K'!A:A,A300,'I K'!B:B)</f>
        <v>3336.6</v>
      </c>
      <c r="D300" s="3">
        <f>SUMIF('I K'!A:A,A300,'I K'!C:C)</f>
        <v>674.3</v>
      </c>
      <c r="E300" s="3">
        <f>SUMIF('II K'!A:A,A300,'II K'!B:B)</f>
        <v>2833.7</v>
      </c>
      <c r="F300" s="40">
        <f>SUMIF('II K'!A:A,A300,'II K'!C:C)</f>
        <v>497.18</v>
      </c>
      <c r="G300" s="40">
        <f>SUMIF('III K'!A:A,A300,'III K'!B:B)</f>
        <v>2849.2</v>
      </c>
      <c r="H300" s="40">
        <f>SUMIF('III K'!A:A,A300,'III K'!C:C)</f>
        <v>505.6</v>
      </c>
      <c r="I300" s="40">
        <f>SUMIF('IV K'!A:A,A300,'IV K'!B:B)</f>
        <v>5396.1</v>
      </c>
      <c r="J300" s="40">
        <f>SUMIF('IV K'!A:A,A300,'IV K'!C:C)</f>
        <v>896.9</v>
      </c>
      <c r="K300" s="40">
        <f>SUMIF('2021 BEZ CLP'!A:A,A300,'2021 BEZ CLP'!B:B)</f>
        <v>14415.6</v>
      </c>
      <c r="L300" s="40">
        <f>SUMIF('2021 BEZ CLP'!A:A,A300,'2021 BEZ CLP'!C:C)</f>
        <v>2573.98</v>
      </c>
    </row>
    <row r="301" spans="1:12">
      <c r="A301" s="44" t="s">
        <v>254</v>
      </c>
      <c r="B301" s="44" t="s">
        <v>426</v>
      </c>
      <c r="C301" s="3">
        <f>SUMIF('I K'!A:A,A301,'I K'!B:B)</f>
        <v>2086.3200000000002</v>
      </c>
      <c r="D301" s="3">
        <f>SUMIF('I K'!A:A,A301,'I K'!C:C)</f>
        <v>423.99</v>
      </c>
      <c r="E301" s="3">
        <f>SUMIF('II K'!A:A,A301,'II K'!B:B)</f>
        <v>0</v>
      </c>
      <c r="F301" s="40">
        <f>SUMIF('II K'!A:A,A301,'II K'!C:C)</f>
        <v>0</v>
      </c>
      <c r="G301" s="40">
        <f>SUMIF('III K'!A:A,A301,'III K'!B:B)</f>
        <v>0</v>
      </c>
      <c r="H301" s="40">
        <f>SUMIF('III K'!A:A,A301,'III K'!C:C)</f>
        <v>0</v>
      </c>
      <c r="I301" s="40">
        <f>SUMIF('IV K'!A:A,A301,'IV K'!B:B)</f>
        <v>0</v>
      </c>
      <c r="J301" s="40">
        <f>SUMIF('IV K'!A:A,A301,'IV K'!C:C)</f>
        <v>0</v>
      </c>
      <c r="K301" s="40">
        <f>SUMIF('2021 BEZ CLP'!A:A,A301,'2021 BEZ CLP'!B:B)</f>
        <v>2086.3200000000002</v>
      </c>
      <c r="L301" s="40">
        <f>SUMIF('2021 BEZ CLP'!A:A,A301,'2021 BEZ CLP'!C:C)</f>
        <v>423.99</v>
      </c>
    </row>
    <row r="302" spans="1:12">
      <c r="A302" s="44" t="s">
        <v>105</v>
      </c>
      <c r="B302" s="44" t="s">
        <v>422</v>
      </c>
      <c r="C302" s="3">
        <f>SUMIF('I K'!A:A,A302,'I K'!B:B)</f>
        <v>0</v>
      </c>
      <c r="D302" s="3">
        <f>SUMIF('I K'!A:A,A302,'I K'!C:C)</f>
        <v>0</v>
      </c>
      <c r="E302" s="3">
        <f>SUMIF('II K'!A:A,A302,'II K'!B:B)</f>
        <v>119.59</v>
      </c>
      <c r="F302" s="40">
        <f>SUMIF('II K'!A:A,A302,'II K'!C:C)</f>
        <v>68.459999999999994</v>
      </c>
      <c r="G302" s="40">
        <f>SUMIF('III K'!A:A,A302,'III K'!B:B)</f>
        <v>0</v>
      </c>
      <c r="H302" s="40">
        <f>SUMIF('III K'!A:A,A302,'III K'!C:C)</f>
        <v>0</v>
      </c>
      <c r="I302" s="40">
        <f>SUMIF('IV K'!A:A,A302,'IV K'!B:B)</f>
        <v>0</v>
      </c>
      <c r="J302" s="40">
        <f>SUMIF('IV K'!A:A,A302,'IV K'!C:C)</f>
        <v>0</v>
      </c>
      <c r="K302" s="40">
        <f>SUMIF('2021 BEZ CLP'!A:A,A302,'2021 BEZ CLP'!B:B)</f>
        <v>119.59</v>
      </c>
      <c r="L302" s="40">
        <f>SUMIF('2021 BEZ CLP'!A:A,A302,'2021 BEZ CLP'!C:C)</f>
        <v>68.459999999999994</v>
      </c>
    </row>
    <row r="303" spans="1:12">
      <c r="A303" s="44" t="s">
        <v>108</v>
      </c>
      <c r="B303" s="44" t="s">
        <v>422</v>
      </c>
      <c r="C303" s="3">
        <f>SUMIF('I K'!A:A,A303,'I K'!B:B)</f>
        <v>0</v>
      </c>
      <c r="D303" s="3">
        <f>SUMIF('I K'!A:A,A303,'I K'!C:C)</f>
        <v>0</v>
      </c>
      <c r="E303" s="3">
        <f>SUMIF('II K'!A:A,A303,'II K'!B:B)</f>
        <v>3599.2</v>
      </c>
      <c r="F303" s="40">
        <f>SUMIF('II K'!A:A,A303,'II K'!C:C)</f>
        <v>2278.2840000000001</v>
      </c>
      <c r="G303" s="40">
        <f>SUMIF('III K'!A:A,A303,'III K'!B:B)</f>
        <v>0</v>
      </c>
      <c r="H303" s="40">
        <f>SUMIF('III K'!A:A,A303,'III K'!C:C)</f>
        <v>0</v>
      </c>
      <c r="I303" s="40">
        <f>SUMIF('IV K'!A:A,A303,'IV K'!B:B)</f>
        <v>5735.37</v>
      </c>
      <c r="J303" s="40">
        <f>SUMIF('IV K'!A:A,A303,'IV K'!C:C)</f>
        <v>3020.5187000000001</v>
      </c>
      <c r="K303" s="40">
        <f>SUMIF('2021 BEZ CLP'!A:A,A303,'2021 BEZ CLP'!B:B)</f>
        <v>9334.57</v>
      </c>
      <c r="L303" s="40">
        <f>SUMIF('2021 BEZ CLP'!A:A,A303,'2021 BEZ CLP'!C:C)</f>
        <v>5298.8027000000002</v>
      </c>
    </row>
    <row r="304" spans="1:12">
      <c r="A304" s="44" t="s">
        <v>588</v>
      </c>
      <c r="B304" s="44" t="s">
        <v>427</v>
      </c>
      <c r="C304" s="3">
        <f>SUMIF('I K'!A:A,A304,'I K'!B:B)</f>
        <v>11832.32</v>
      </c>
      <c r="D304" s="3">
        <f>SUMIF('I K'!A:A,A304,'I K'!C:C)</f>
        <v>3493.2599999999998</v>
      </c>
      <c r="E304" s="3">
        <f>SUMIF('II K'!A:A,A304,'II K'!B:B)</f>
        <v>4584.84</v>
      </c>
      <c r="F304" s="40">
        <f>SUMIF('II K'!A:A,A304,'II K'!C:C)</f>
        <v>1251.864</v>
      </c>
      <c r="G304" s="40">
        <f>SUMIF('III K'!A:A,A304,'III K'!B:B)</f>
        <v>2901.02</v>
      </c>
      <c r="H304" s="40">
        <f>SUMIF('III K'!A:A,A304,'III K'!C:C)+'Epson Q3'!I26</f>
        <v>743.27750000000003</v>
      </c>
      <c r="I304" s="40">
        <f>SUMIF('IV K'!A:A,A304,'IV K'!B:B)</f>
        <v>12021.81</v>
      </c>
      <c r="J304" s="40">
        <f>SUMIF('IV K'!A:A,A304,'IV K'!C:C)</f>
        <v>3125.13</v>
      </c>
      <c r="K304" s="40">
        <f>SUMIF('2021 BEZ CLP'!A:A,A304,'2021 BEZ CLP'!B:B)</f>
        <v>31339.99</v>
      </c>
      <c r="L304" s="40">
        <f>SUMIF('2021 BEZ CLP'!A:A,A304,'2021 BEZ CLP'!C:C)+Epson21!I26</f>
        <v>9803.7515000000003</v>
      </c>
    </row>
    <row r="305" spans="1:12">
      <c r="A305" s="44" t="s">
        <v>787</v>
      </c>
      <c r="B305" s="44" t="s">
        <v>422</v>
      </c>
      <c r="C305" s="3">
        <f>SUMIF('I K'!A:A,A305,'I K'!B:B)</f>
        <v>0</v>
      </c>
      <c r="D305" s="3">
        <f>SUMIF('I K'!A:A,A305,'I K'!C:C)</f>
        <v>0</v>
      </c>
      <c r="E305" s="3">
        <f>SUMIF('II K'!A:A,A305,'II K'!B:B)</f>
        <v>0</v>
      </c>
      <c r="F305" s="40">
        <f>SUMIF('II K'!A:A,A305,'II K'!C:C)</f>
        <v>0</v>
      </c>
      <c r="G305" s="40">
        <f>SUMIF('III K'!A:A,A305,'III K'!B:B)</f>
        <v>0</v>
      </c>
      <c r="H305" s="40">
        <f>SUMIF('III K'!A:A,A305,'III K'!C:C)</f>
        <v>0</v>
      </c>
      <c r="I305" s="40">
        <f>SUMIF('IV K'!A:A,A305,'IV K'!B:B)</f>
        <v>0</v>
      </c>
      <c r="J305" s="40">
        <f>SUMIF('IV K'!A:A,A305,'IV K'!C:C)</f>
        <v>0</v>
      </c>
      <c r="K305" s="40">
        <f>SUMIF('2021 BEZ CLP'!A:A,A305,'2021 BEZ CLP'!B:B)</f>
        <v>660</v>
      </c>
      <c r="L305" s="40">
        <f>SUMIF('2021 BEZ CLP'!A:A,A305,'2021 BEZ CLP'!C:C)</f>
        <v>238.8</v>
      </c>
    </row>
    <row r="306" spans="1:12">
      <c r="A306" s="44" t="s">
        <v>788</v>
      </c>
      <c r="B306" s="44" t="s">
        <v>426</v>
      </c>
      <c r="C306" s="3">
        <f>SUMIF('I K'!A:A,A306,'I K'!B:B)</f>
        <v>0</v>
      </c>
      <c r="D306" s="3">
        <f>SUMIF('I K'!A:A,A306,'I K'!C:C)</f>
        <v>0</v>
      </c>
      <c r="E306" s="3">
        <f>SUMIF('II K'!A:A,A306,'II K'!B:B)</f>
        <v>0</v>
      </c>
      <c r="F306" s="40">
        <f>SUMIF('II K'!A:A,A306,'II K'!C:C)</f>
        <v>0</v>
      </c>
      <c r="G306" s="40">
        <f>SUMIF('III K'!A:A,A306,'III K'!B:B)</f>
        <v>0</v>
      </c>
      <c r="H306" s="40">
        <f>SUMIF('III K'!A:A,A306,'III K'!C:C)</f>
        <v>0</v>
      </c>
      <c r="I306" s="40">
        <f>SUMIF('IV K'!A:A,A306,'IV K'!B:B)</f>
        <v>0</v>
      </c>
      <c r="J306" s="40">
        <f>SUMIF('IV K'!A:A,A306,'IV K'!C:C)</f>
        <v>0</v>
      </c>
      <c r="K306" s="40">
        <f>SUMIF('2021 BEZ CLP'!A:A,A306,'2021 BEZ CLP'!B:B)</f>
        <v>0</v>
      </c>
      <c r="L306" s="40">
        <f>SUMIF('2021 BEZ CLP'!A:A,A306,'2021 BEZ CLP'!C:C)</f>
        <v>0</v>
      </c>
    </row>
    <row r="307" spans="1:12">
      <c r="A307" s="44" t="s">
        <v>789</v>
      </c>
      <c r="B307" s="44" t="s">
        <v>422</v>
      </c>
      <c r="C307" s="3">
        <f>SUMIF('I K'!A:A,A307,'I K'!B:B)</f>
        <v>0</v>
      </c>
      <c r="D307" s="3">
        <f>SUMIF('I K'!A:A,A307,'I K'!C:C)</f>
        <v>0</v>
      </c>
      <c r="E307" s="3">
        <f>SUMIF('II K'!A:A,A307,'II K'!B:B)</f>
        <v>0</v>
      </c>
      <c r="F307" s="40">
        <f>SUMIF('II K'!A:A,A307,'II K'!C:C)</f>
        <v>0</v>
      </c>
      <c r="G307" s="40">
        <f>SUMIF('III K'!A:A,A307,'III K'!B:B)</f>
        <v>220.74</v>
      </c>
      <c r="H307" s="40">
        <f>SUMIF('III K'!A:A,A307,'III K'!C:C)</f>
        <v>111.745</v>
      </c>
      <c r="I307" s="40">
        <f>SUMIF('IV K'!A:A,A307,'IV K'!B:B)</f>
        <v>0</v>
      </c>
      <c r="J307" s="40">
        <f>SUMIF('IV K'!A:A,A307,'IV K'!C:C)</f>
        <v>0</v>
      </c>
      <c r="K307" s="40">
        <f>SUMIF('2021 BEZ CLP'!A:A,A307,'2021 BEZ CLP'!B:B)</f>
        <v>220.74</v>
      </c>
      <c r="L307" s="40">
        <f>SUMIF('2021 BEZ CLP'!A:A,A307,'2021 BEZ CLP'!C:C)</f>
        <v>111.745</v>
      </c>
    </row>
    <row r="308" spans="1:12">
      <c r="A308" s="44" t="s">
        <v>790</v>
      </c>
      <c r="B308" s="44" t="s">
        <v>426</v>
      </c>
      <c r="C308" s="3">
        <f>SUMIF('I K'!A:A,A308,'I K'!B:B)</f>
        <v>0</v>
      </c>
      <c r="D308" s="3">
        <f>SUMIF('I K'!A:A,A308,'I K'!C:C)</f>
        <v>0</v>
      </c>
      <c r="E308" s="3">
        <f>SUMIF('II K'!A:A,A308,'II K'!B:B)</f>
        <v>0</v>
      </c>
      <c r="F308" s="40">
        <f>SUMIF('II K'!A:A,A308,'II K'!C:C)</f>
        <v>0</v>
      </c>
      <c r="G308" s="40">
        <f>SUMIF('III K'!A:A,A308,'III K'!B:B)</f>
        <v>0</v>
      </c>
      <c r="H308" s="40">
        <f>SUMIF('III K'!A:A,A308,'III K'!C:C)</f>
        <v>0</v>
      </c>
      <c r="I308" s="40">
        <f>SUMIF('IV K'!A:A,A308,'IV K'!B:B)</f>
        <v>0</v>
      </c>
      <c r="J308" s="40">
        <f>SUMIF('IV K'!A:A,A308,'IV K'!C:C)</f>
        <v>0</v>
      </c>
      <c r="K308" s="40">
        <f>SUMIF('2021 BEZ CLP'!A:A,A308,'2021 BEZ CLP'!B:B)</f>
        <v>0</v>
      </c>
      <c r="L308" s="40">
        <f>SUMIF('2021 BEZ CLP'!A:A,A308,'2021 BEZ CLP'!C:C)</f>
        <v>0</v>
      </c>
    </row>
    <row r="309" spans="1:12">
      <c r="A309" s="44" t="s">
        <v>791</v>
      </c>
      <c r="B309" s="44" t="s">
        <v>422</v>
      </c>
      <c r="C309" s="3">
        <f>SUMIF('I K'!A:A,A309,'I K'!B:B)</f>
        <v>0</v>
      </c>
      <c r="D309" s="3">
        <f>SUMIF('I K'!A:A,A309,'I K'!C:C)</f>
        <v>0</v>
      </c>
      <c r="E309" s="3">
        <f>SUMIF('II K'!A:A,A309,'II K'!B:B)</f>
        <v>0</v>
      </c>
      <c r="F309" s="40">
        <f>SUMIF('II K'!A:A,A309,'II K'!C:C)</f>
        <v>0</v>
      </c>
      <c r="G309" s="40">
        <f>SUMIF('III K'!A:A,A309,'III K'!B:B)</f>
        <v>180.29</v>
      </c>
      <c r="H309" s="40">
        <f>SUMIF('III K'!A:A,A309,'III K'!C:C)</f>
        <v>81.89</v>
      </c>
      <c r="I309" s="40">
        <f>SUMIF('IV K'!A:A,A309,'IV K'!B:B)</f>
        <v>0</v>
      </c>
      <c r="J309" s="40">
        <f>SUMIF('IV K'!A:A,A309,'IV K'!C:C)</f>
        <v>0</v>
      </c>
      <c r="K309" s="40">
        <f>SUMIF('2021 BEZ CLP'!A:A,A309,'2021 BEZ CLP'!B:B)</f>
        <v>180.29</v>
      </c>
      <c r="L309" s="40">
        <f>SUMIF('2021 BEZ CLP'!A:A,A309,'2021 BEZ CLP'!C:C)</f>
        <v>81.89</v>
      </c>
    </row>
    <row r="310" spans="1:12">
      <c r="A310" s="44" t="s">
        <v>799</v>
      </c>
      <c r="B310" s="44" t="s">
        <v>423</v>
      </c>
      <c r="C310" s="3">
        <f>SUMIF('I K'!A:A,A310,'I K'!B:B)</f>
        <v>0</v>
      </c>
      <c r="D310" s="3">
        <f>SUMIF('I K'!A:A,A310,'I K'!C:C)</f>
        <v>0</v>
      </c>
      <c r="E310" s="3">
        <f>SUMIF('II K'!A:A,A310,'II K'!B:B)</f>
        <v>0</v>
      </c>
      <c r="F310" s="40">
        <f>SUMIF('II K'!A:A,A310,'II K'!C:C)</f>
        <v>0</v>
      </c>
      <c r="G310" s="40">
        <f>SUMIF('III K'!A:A,A310,'III K'!B:B)</f>
        <v>0</v>
      </c>
      <c r="H310" s="40">
        <f>SUMIF('III K'!A:A,A310,'III K'!C:C)</f>
        <v>0</v>
      </c>
      <c r="I310" s="40">
        <f>SUMIF('IV K'!A:A,A310,'IV K'!B:B)</f>
        <v>6652.37</v>
      </c>
      <c r="J310" s="40">
        <f>SUMIF('IV K'!A:A,A310,'IV K'!C:C)</f>
        <v>2316.39</v>
      </c>
      <c r="K310" s="40">
        <f>SUMIF('2021 BEZ CLP'!A:A,A310,'2021 BEZ CLP'!B:B)</f>
        <v>6652.37</v>
      </c>
      <c r="L310" s="40">
        <f>SUMIF('2021 BEZ CLP'!A:A,A310,'2021 BEZ CLP'!C:C)</f>
        <v>2316.39</v>
      </c>
    </row>
    <row r="311" spans="1:12">
      <c r="A311" s="44" t="s">
        <v>808</v>
      </c>
      <c r="B311" s="44" t="s">
        <v>422</v>
      </c>
      <c r="C311" s="3">
        <f>SUMIF('I K'!A:A,A311,'I K'!B:B)</f>
        <v>0</v>
      </c>
      <c r="D311" s="3">
        <f>SUMIF('I K'!A:A,A311,'I K'!C:C)</f>
        <v>0</v>
      </c>
      <c r="E311" s="3">
        <f>SUMIF('II K'!A:A,A311,'II K'!B:B)</f>
        <v>0</v>
      </c>
      <c r="F311" s="40">
        <f>SUMIF('II K'!A:A,A311,'II K'!C:C)</f>
        <v>0</v>
      </c>
      <c r="G311" s="40">
        <f>SUMIF('III K'!A:A,A311,'III K'!B:B)</f>
        <v>0</v>
      </c>
      <c r="H311" s="40">
        <f>SUMIF('III K'!A:A,A311,'III K'!C:C)</f>
        <v>0</v>
      </c>
      <c r="I311" s="40">
        <f>SUMIF('IV K'!A:A,A311,'IV K'!B:B)</f>
        <v>101.5</v>
      </c>
      <c r="J311" s="40">
        <f>SUMIF('IV K'!A:A,A311,'IV K'!C:C)</f>
        <v>75.197000000000003</v>
      </c>
      <c r="K311" s="40">
        <f>SUMIF('2021 BEZ CLP'!A:A,A311,'2021 BEZ CLP'!B:B)</f>
        <v>101.5</v>
      </c>
      <c r="L311" s="40">
        <f>SUMIF('2021 BEZ CLP'!A:A,A311,'2021 BEZ CLP'!C:C)</f>
        <v>75.197000000000003</v>
      </c>
    </row>
    <row r="312" spans="1:12">
      <c r="A312" s="44" t="s">
        <v>809</v>
      </c>
      <c r="B312" s="44" t="s">
        <v>423</v>
      </c>
      <c r="C312" s="3">
        <f>SUMIF('I K'!A:A,A312,'I K'!B:B)</f>
        <v>0</v>
      </c>
      <c r="D312" s="3">
        <f>SUMIF('I K'!A:A,A312,'I K'!C:C)</f>
        <v>0</v>
      </c>
      <c r="E312" s="3">
        <f>SUMIF('II K'!A:A,A312,'II K'!B:B)</f>
        <v>0</v>
      </c>
      <c r="F312" s="40">
        <f>SUMIF('II K'!A:A,A312,'II K'!C:C)</f>
        <v>0</v>
      </c>
      <c r="G312" s="40">
        <f>SUMIF('III K'!A:A,A312,'III K'!B:B)</f>
        <v>0</v>
      </c>
      <c r="H312" s="40">
        <f>SUMIF('III K'!A:A,A312,'III K'!C:C)</f>
        <v>0</v>
      </c>
      <c r="I312" s="40">
        <f>SUMIF('IV K'!A:A,A312,'IV K'!B:B)</f>
        <v>280</v>
      </c>
      <c r="J312" s="40">
        <f>SUMIF('IV K'!A:A,A312,'IV K'!C:C)</f>
        <v>40</v>
      </c>
      <c r="K312" s="40">
        <f>SUMIF('2021 BEZ CLP'!A:A,A312,'2021 BEZ CLP'!B:B)</f>
        <v>280</v>
      </c>
      <c r="L312" s="40">
        <f>SUMIF('2021 BEZ CLP'!A:A,A312,'2021 BEZ CLP'!C:C)</f>
        <v>40</v>
      </c>
    </row>
    <row r="313" spans="1:12">
      <c r="A313" s="44" t="s">
        <v>267</v>
      </c>
      <c r="B313" s="44" t="s">
        <v>427</v>
      </c>
      <c r="C313" s="3">
        <f>SUMIF('I K'!A:A,A313,'I K'!B:B)</f>
        <v>4438</v>
      </c>
      <c r="D313" s="3">
        <f>SUMIF('I K'!A:A,A313,'I K'!C:C)</f>
        <v>466.5</v>
      </c>
      <c r="E313" s="3">
        <f>SUMIF('II K'!A:A,A313,'II K'!B:B)</f>
        <v>0</v>
      </c>
      <c r="F313" s="40">
        <f>SUMIF('II K'!A:A,A313,'II K'!C:C)</f>
        <v>0</v>
      </c>
      <c r="G313" s="40">
        <f>SUMIF('III K'!A:A,A313,'III K'!B:B)</f>
        <v>0</v>
      </c>
      <c r="H313" s="40">
        <f>SUMIF('III K'!A:A,A313,'III K'!C:C)</f>
        <v>0</v>
      </c>
      <c r="I313" s="40">
        <f>SUMIF('IV K'!A:A,A313,'IV K'!B:B)</f>
        <v>1549.4</v>
      </c>
      <c r="J313" s="40">
        <f>SUMIF('IV K'!A:A,A313,'IV K'!C:C)</f>
        <v>946.75599999999997</v>
      </c>
      <c r="K313" s="40">
        <f>SUMIF('2021 BEZ CLP'!A:A,A313,'2021 BEZ CLP'!B:B)</f>
        <v>5987.4</v>
      </c>
      <c r="L313" s="40">
        <f>SUMIF('2021 BEZ CLP'!A:A,A313,'2021 BEZ CLP'!C:C)</f>
        <v>1413.2560000000001</v>
      </c>
    </row>
    <row r="314" spans="1:12">
      <c r="A314" s="44" t="s">
        <v>98</v>
      </c>
      <c r="B314" s="44" t="s">
        <v>422</v>
      </c>
      <c r="C314" s="3">
        <f>SUMIF('I K'!A:A,A314,'I K'!B:B)</f>
        <v>462</v>
      </c>
      <c r="D314" s="3">
        <f>SUMIF('I K'!A:A,A314,'I K'!C:C)</f>
        <v>256.2</v>
      </c>
      <c r="E314" s="3">
        <f>SUMIF('II K'!A:A,A314,'II K'!B:B)</f>
        <v>0</v>
      </c>
      <c r="F314" s="40">
        <f>SUMIF('II K'!A:A,A314,'II K'!C:C)</f>
        <v>0</v>
      </c>
      <c r="G314" s="40">
        <f>SUMIF('III K'!A:A,A314,'III K'!B:B)</f>
        <v>0</v>
      </c>
      <c r="H314" s="40">
        <f>SUMIF('III K'!A:A,A314,'III K'!C:C)</f>
        <v>0</v>
      </c>
      <c r="I314" s="40">
        <f>SUMIF('IV K'!A:A,A314,'IV K'!B:B)</f>
        <v>0</v>
      </c>
      <c r="J314" s="40">
        <f>SUMIF('IV K'!A:A,A314,'IV K'!C:C)</f>
        <v>0</v>
      </c>
      <c r="K314" s="40">
        <f>SUMIF('2021 BEZ CLP'!A:A,A314,'2021 BEZ CLP'!B:B)</f>
        <v>462</v>
      </c>
      <c r="L314" s="40">
        <f>SUMIF('2021 BEZ CLP'!A:A,A314,'2021 BEZ CLP'!C:C)</f>
        <v>256.2</v>
      </c>
    </row>
    <row r="315" spans="1:12">
      <c r="A315" s="44" t="s">
        <v>671</v>
      </c>
      <c r="B315" s="44" t="s">
        <v>423</v>
      </c>
      <c r="C315" s="3">
        <f>SUMIF('I K'!A:A,A315,'I K'!B:B)</f>
        <v>51066</v>
      </c>
      <c r="D315" s="3">
        <f>SUMIF('I K'!A:A,A315,'I K'!C:C)</f>
        <v>18505.053</v>
      </c>
      <c r="E315" s="3">
        <f>SUMIF('II K'!A:A,A315,'II K'!B:B)</f>
        <v>46112.86</v>
      </c>
      <c r="F315" s="40">
        <f>SUMIF('II K'!A:A,A315,'II K'!C:C)</f>
        <v>19338.341700000001</v>
      </c>
      <c r="G315" s="40">
        <f>SUMIF('III K'!A:A,A315,'III K'!B:B)</f>
        <v>33204.129999999997</v>
      </c>
      <c r="H315" s="40">
        <f>SUMIF('III K'!A:A,A315,'III K'!C:C)</f>
        <v>13636.05</v>
      </c>
      <c r="I315" s="40">
        <f>SUMIF('IV K'!A:A,A315,'IV K'!B:B)</f>
        <v>44948.86</v>
      </c>
      <c r="J315" s="40">
        <f>SUMIF('IV K'!A:A,A315,'IV K'!C:C)</f>
        <v>18995.891100000001</v>
      </c>
      <c r="K315" s="40">
        <f>SUMIF('2021 BEZ CLP'!A:A,A315,'2021 BEZ CLP'!B:B)</f>
        <v>175331.85</v>
      </c>
      <c r="L315" s="40">
        <f>SUMIF('2021 BEZ CLP'!A:A,A315,'2021 BEZ CLP'!C:C)</f>
        <v>70475.335800000001</v>
      </c>
    </row>
    <row r="316" spans="1:12">
      <c r="A316" s="44" t="s">
        <v>813</v>
      </c>
      <c r="B316" s="44" t="s">
        <v>426</v>
      </c>
      <c r="C316" s="3">
        <f>SUMIF('I K'!A:A,A316,'I K'!B:B)</f>
        <v>0</v>
      </c>
      <c r="D316" s="3">
        <f>SUMIF('I K'!A:A,A316,'I K'!C:C)</f>
        <v>0</v>
      </c>
      <c r="E316" s="3">
        <f>SUMIF('II K'!A:A,A316,'II K'!B:B)</f>
        <v>0</v>
      </c>
      <c r="F316" s="40">
        <f>SUMIF('II K'!A:A,A316,'II K'!C:C)</f>
        <v>0</v>
      </c>
      <c r="G316" s="40">
        <f>SUMIF('III K'!A:A,A316,'III K'!B:B)</f>
        <v>0</v>
      </c>
      <c r="H316" s="40">
        <f>SUMIF('III K'!A:A,A316,'III K'!C:C)</f>
        <v>0</v>
      </c>
      <c r="I316" s="40">
        <f>SUMIF('IV K'!A:A,A316,'IV K'!B:B)</f>
        <v>9.43</v>
      </c>
      <c r="J316" s="40">
        <f>SUMIF('IV K'!A:A,A316,'IV K'!C:C)</f>
        <v>5.53</v>
      </c>
      <c r="K316" s="40">
        <f>SUMIF('2021 BEZ CLP'!A:A,A316,'2021 BEZ CLP'!B:B)</f>
        <v>9.43</v>
      </c>
      <c r="L316" s="40">
        <f>SUMIF('2021 BEZ CLP'!A:A,A316,'2021 BEZ CLP'!C:C)</f>
        <v>5.53</v>
      </c>
    </row>
    <row r="317" spans="1:12">
      <c r="A317" s="44" t="s">
        <v>742</v>
      </c>
      <c r="B317" s="44" t="s">
        <v>423</v>
      </c>
      <c r="C317" s="3">
        <f>SUMIF('I K'!A:A,A317,'I K'!B:B)</f>
        <v>0</v>
      </c>
      <c r="D317" s="3">
        <f>SUMIF('I K'!A:A,A317,'I K'!C:C)</f>
        <v>0</v>
      </c>
      <c r="E317" s="3">
        <f>SUMIF('II K'!A:A,A317,'II K'!B:B)</f>
        <v>2903.1</v>
      </c>
      <c r="F317" s="40">
        <f>SUMIF('II K'!A:A,A317,'II K'!C:C)</f>
        <v>1269.7086999999999</v>
      </c>
      <c r="G317" s="40">
        <f>SUMIF('III K'!A:A,A317,'III K'!B:B)</f>
        <v>0</v>
      </c>
      <c r="H317" s="40">
        <f>SUMIF('III K'!A:A,A317,'III K'!C:C)</f>
        <v>0</v>
      </c>
      <c r="I317" s="40">
        <f>SUMIF('IV K'!A:A,A317,'IV K'!B:B)</f>
        <v>1584.48</v>
      </c>
      <c r="J317" s="40">
        <f>SUMIF('IV K'!A:A,A317,'IV K'!C:C)</f>
        <v>821.80190000000005</v>
      </c>
      <c r="K317" s="40">
        <f>SUMIF('2021 BEZ CLP'!A:A,A317,'2021 BEZ CLP'!B:B)</f>
        <v>4487.58</v>
      </c>
      <c r="L317" s="40">
        <f>SUMIF('2021 BEZ CLP'!A:A,A317,'2021 BEZ CLP'!C:C)</f>
        <v>2091.5106000000001</v>
      </c>
    </row>
    <row r="318" spans="1:12">
      <c r="A318" s="44" t="s">
        <v>51</v>
      </c>
      <c r="B318" s="44" t="s">
        <v>422</v>
      </c>
      <c r="C318" s="3">
        <f>SUMIF('I K'!A:A,A318,'I K'!B:B)</f>
        <v>0</v>
      </c>
      <c r="D318" s="3">
        <f>SUMIF('I K'!A:A,A318,'I K'!C:C)</f>
        <v>0</v>
      </c>
      <c r="E318" s="3">
        <f>SUMIF('II K'!A:A,A318,'II K'!B:B)</f>
        <v>0</v>
      </c>
      <c r="F318" s="40">
        <f>SUMIF('II K'!A:A,A318,'II K'!C:C)</f>
        <v>0</v>
      </c>
      <c r="G318" s="40">
        <f>SUMIF('III K'!A:A,A318,'III K'!B:B)</f>
        <v>0</v>
      </c>
      <c r="H318" s="40">
        <f>SUMIF('III K'!A:A,A318,'III K'!C:C)</f>
        <v>0</v>
      </c>
      <c r="I318" s="40">
        <f>SUMIF('IV K'!A:A,A318,'IV K'!B:B)</f>
        <v>325.66000000000003</v>
      </c>
      <c r="J318" s="40">
        <f>SUMIF('IV K'!A:A,A318,'IV K'!C:C)</f>
        <v>152.245</v>
      </c>
      <c r="K318" s="40">
        <f>SUMIF('2021 BEZ CLP'!A:A,A318,'2021 BEZ CLP'!B:B)</f>
        <v>325.66000000000003</v>
      </c>
      <c r="L318" s="40">
        <f>SUMIF('2021 BEZ CLP'!A:A,A318,'2021 BEZ CLP'!C:C)</f>
        <v>152.245</v>
      </c>
    </row>
    <row r="319" spans="1:12">
      <c r="A319" s="44" t="s">
        <v>819</v>
      </c>
      <c r="B319" s="44" t="s">
        <v>422</v>
      </c>
      <c r="C319" s="3">
        <f>SUMIF('I K'!A:A,A319,'I K'!B:B)</f>
        <v>0</v>
      </c>
      <c r="D319" s="3">
        <f>SUMIF('I K'!A:A,A319,'I K'!C:C)</f>
        <v>0</v>
      </c>
      <c r="E319" s="3">
        <f>SUMIF('II K'!A:A,A319,'II K'!B:B)</f>
        <v>0</v>
      </c>
      <c r="F319" s="40">
        <f>SUMIF('II K'!A:A,A319,'II K'!C:C)</f>
        <v>0</v>
      </c>
      <c r="G319" s="40">
        <f>SUMIF('III K'!A:A,A319,'III K'!B:B)</f>
        <v>0</v>
      </c>
      <c r="H319" s="40">
        <f>SUMIF('III K'!A:A,A319,'III K'!C:C)</f>
        <v>0</v>
      </c>
      <c r="I319" s="40">
        <f>SUMIF('IV K'!A:A,A319,'IV K'!B:B)</f>
        <v>0</v>
      </c>
      <c r="J319" s="40">
        <f>SUMIF('IV K'!A:A,A319,'IV K'!C:C)</f>
        <v>0</v>
      </c>
      <c r="K319" s="40">
        <f>SUMIF('2021 BEZ CLP'!A:A,A319,'2021 BEZ CLP'!B:B)</f>
        <v>0</v>
      </c>
      <c r="L319" s="40">
        <f>SUMIF('2021 BEZ CLP'!A:A,A319,'2021 BEZ CLP'!C:C)</f>
        <v>0</v>
      </c>
    </row>
    <row r="320" spans="1:12">
      <c r="A320" s="44" t="s">
        <v>148</v>
      </c>
      <c r="B320" s="44" t="s">
        <v>422</v>
      </c>
      <c r="C320" s="3">
        <f>SUMIF('I K'!A:A,A320,'I K'!B:B)</f>
        <v>0</v>
      </c>
      <c r="D320" s="3">
        <f>SUMIF('I K'!A:A,A320,'I K'!C:C)</f>
        <v>0</v>
      </c>
      <c r="E320" s="3">
        <f>SUMIF('II K'!A:A,A320,'II K'!B:B)</f>
        <v>1397.9</v>
      </c>
      <c r="F320" s="40">
        <f>SUMIF('II K'!A:A,A320,'II K'!C:C)</f>
        <v>767.56</v>
      </c>
      <c r="G320" s="40">
        <f>SUMIF('III K'!A:A,A320,'III K'!B:B)</f>
        <v>0</v>
      </c>
      <c r="H320" s="40">
        <f>SUMIF('III K'!A:A,A320,'III K'!C:C)</f>
        <v>0</v>
      </c>
      <c r="I320" s="40">
        <f>SUMIF('IV K'!A:A,A320,'IV K'!B:B)</f>
        <v>522.86</v>
      </c>
      <c r="J320" s="40">
        <f>SUMIF('IV K'!A:A,A320,'IV K'!C:C)</f>
        <v>263.44</v>
      </c>
      <c r="K320" s="40">
        <f>SUMIF('2021 BEZ CLP'!A:A,A320,'2021 BEZ CLP'!B:B)</f>
        <v>1920.76</v>
      </c>
      <c r="L320" s="40">
        <f>SUMIF('2021 BEZ CLP'!A:A,A320,'2021 BEZ CLP'!C:C)</f>
        <v>1031</v>
      </c>
    </row>
    <row r="321" spans="1:12">
      <c r="A321" s="44" t="s">
        <v>644</v>
      </c>
      <c r="B321" s="44" t="s">
        <v>422</v>
      </c>
      <c r="C321" s="3">
        <f>SUMIF('I K'!A:A,A321,'I K'!B:B)</f>
        <v>0</v>
      </c>
      <c r="D321" s="3">
        <f>SUMIF('I K'!A:A,A321,'I K'!C:C)</f>
        <v>0</v>
      </c>
      <c r="E321" s="3">
        <f>SUMIF('II K'!A:A,A321,'II K'!B:B)</f>
        <v>0</v>
      </c>
      <c r="F321" s="40">
        <f>SUMIF('II K'!A:A,A321,'II K'!C:C)</f>
        <v>0</v>
      </c>
      <c r="G321" s="40">
        <f>SUMIF('III K'!A:A,A321,'III K'!B:B)</f>
        <v>950</v>
      </c>
      <c r="H321" s="40">
        <f>SUMIF('III K'!A:A,A321,'III K'!C:C)</f>
        <v>390.16</v>
      </c>
      <c r="I321" s="40">
        <f>SUMIF('IV K'!A:A,A321,'IV K'!B:B)</f>
        <v>0</v>
      </c>
      <c r="J321" s="40">
        <f>SUMIF('IV K'!A:A,A321,'IV K'!C:C)</f>
        <v>0</v>
      </c>
      <c r="K321" s="40">
        <f>SUMIF('2021 BEZ CLP'!A:A,A321,'2021 BEZ CLP'!B:B)</f>
        <v>950</v>
      </c>
      <c r="L321" s="40">
        <f>SUMIF('2021 BEZ CLP'!A:A,A321,'2021 BEZ CLP'!C:C)</f>
        <v>390.16</v>
      </c>
    </row>
    <row r="322" spans="1:12">
      <c r="A322" s="44" t="s">
        <v>313</v>
      </c>
      <c r="B322" s="44" t="s">
        <v>426</v>
      </c>
      <c r="C322" s="3">
        <f>SUMIF('I K'!A:A,A322,'I K'!B:B)</f>
        <v>0</v>
      </c>
      <c r="D322" s="3">
        <f>SUMIF('I K'!A:A,A322,'I K'!C:C)</f>
        <v>0</v>
      </c>
      <c r="E322" s="3">
        <f>SUMIF('II K'!A:A,A322,'II K'!B:B)</f>
        <v>0</v>
      </c>
      <c r="F322" s="40">
        <f>SUMIF('II K'!A:A,A322,'II K'!C:C)</f>
        <v>0</v>
      </c>
      <c r="G322" s="40">
        <f>SUMIF('III K'!A:A,A322,'III K'!B:B)</f>
        <v>0</v>
      </c>
      <c r="H322" s="40">
        <f>SUMIF('III K'!A:A,A322,'III K'!C:C)</f>
        <v>0</v>
      </c>
      <c r="I322" s="40">
        <f>SUMIF('IV K'!A:A,A322,'IV K'!B:B)</f>
        <v>0</v>
      </c>
      <c r="J322" s="40">
        <f>SUMIF('IV K'!A:A,A322,'IV K'!C:C)</f>
        <v>0</v>
      </c>
      <c r="K322" s="40">
        <f>SUMIF('2021 BEZ CLP'!A:A,A322,'2021 BEZ CLP'!B:B)</f>
        <v>0</v>
      </c>
      <c r="L322" s="40">
        <f>SUMIF('2021 BEZ CLP'!A:A,A322,'2021 BEZ CLP'!C:C)</f>
        <v>0</v>
      </c>
    </row>
    <row r="323" spans="1:12">
      <c r="A323" s="44" t="s">
        <v>792</v>
      </c>
      <c r="B323" s="44" t="s">
        <v>423</v>
      </c>
      <c r="C323" s="3">
        <f>SUMIF('I K'!A:A,A323,'I K'!B:B)</f>
        <v>0</v>
      </c>
      <c r="D323" s="3">
        <f>SUMIF('I K'!A:A,A323,'I K'!C:C)</f>
        <v>0</v>
      </c>
      <c r="E323" s="3">
        <f>SUMIF('II K'!A:A,A323,'II K'!B:B)</f>
        <v>0</v>
      </c>
      <c r="F323" s="40">
        <f>SUMIF('II K'!A:A,A323,'II K'!C:C)</f>
        <v>0</v>
      </c>
      <c r="G323" s="40">
        <f>SUMIF('III K'!A:A,A323,'III K'!B:B)</f>
        <v>0</v>
      </c>
      <c r="H323" s="40">
        <f>SUMIF('III K'!A:A,A323,'III K'!C:C)</f>
        <v>0</v>
      </c>
      <c r="I323" s="40">
        <f>SUMIF('IV K'!A:A,A323,'IV K'!B:B)</f>
        <v>0</v>
      </c>
      <c r="J323" s="40">
        <f>SUMIF('IV K'!A:A,A323,'IV K'!C:C)</f>
        <v>0</v>
      </c>
      <c r="K323" s="40">
        <f>SUMIF('2021 BEZ CLP'!A:A,A323,'2021 BEZ CLP'!B:B)</f>
        <v>0</v>
      </c>
      <c r="L323" s="40">
        <f>SUMIF('2021 BEZ CLP'!A:A,A323,'2021 BEZ CLP'!C:C)</f>
        <v>0</v>
      </c>
    </row>
    <row r="324" spans="1:12">
      <c r="A324" s="44" t="s">
        <v>353</v>
      </c>
      <c r="B324" s="44" t="s">
        <v>830</v>
      </c>
      <c r="C324" s="3">
        <f>SUMIF('I K'!A:A,A324,'I K'!B:B)</f>
        <v>5400</v>
      </c>
      <c r="D324" s="3">
        <f>SUMIF('I K'!A:A,A324,'I K'!C:C)</f>
        <v>3057.915</v>
      </c>
      <c r="E324" s="3">
        <f>SUMIF('II K'!A:A,A324,'II K'!B:B)</f>
        <v>5400</v>
      </c>
      <c r="F324" s="40">
        <f>SUMIF('II K'!A:A,A324,'II K'!C:C)</f>
        <v>2985.665</v>
      </c>
      <c r="G324" s="40">
        <f>SUMIF('III K'!A:A,A324,'III K'!B:B)</f>
        <v>4947</v>
      </c>
      <c r="H324" s="40">
        <f>SUMIF('III K'!A:A,A324,'III K'!C:C)</f>
        <v>2380.6080000000002</v>
      </c>
      <c r="I324" s="40">
        <f>SUMIF('IV K'!A:A,A324,'IV K'!B:B)</f>
        <v>7674</v>
      </c>
      <c r="J324" s="40">
        <f>SUMIF('IV K'!A:A,A324,'IV K'!C:C)</f>
        <v>3777.6559000000002</v>
      </c>
      <c r="K324" s="40">
        <f>SUMIF('2021 BEZ CLP'!A:A,A324,'2021 BEZ CLP'!B:B)</f>
        <v>23421</v>
      </c>
      <c r="L324" s="40">
        <f>SUMIF('2021 BEZ CLP'!A:A,A324,'2021 BEZ CLP'!C:C)</f>
        <v>12201.8439</v>
      </c>
    </row>
    <row r="325" spans="1:12">
      <c r="A325" s="44" t="s">
        <v>106</v>
      </c>
      <c r="B325" s="44" t="s">
        <v>422</v>
      </c>
      <c r="C325" s="3">
        <f>SUMIF('I K'!A:A,A325,'I K'!B:B)</f>
        <v>779.49</v>
      </c>
      <c r="D325" s="3">
        <f>SUMIF('I K'!A:A,A325,'I K'!C:C)</f>
        <v>266.01</v>
      </c>
      <c r="E325" s="3">
        <f>SUMIF('II K'!A:A,A325,'II K'!B:B)</f>
        <v>0</v>
      </c>
      <c r="F325" s="40">
        <f>SUMIF('II K'!A:A,A325,'II K'!C:C)</f>
        <v>0</v>
      </c>
      <c r="G325" s="40">
        <f>SUMIF('III K'!A:A,A325,'III K'!B:B)</f>
        <v>4364.01</v>
      </c>
      <c r="H325" s="40">
        <f>SUMIF('III K'!A:A,A325,'III K'!C:C)</f>
        <v>2241.2600000000002</v>
      </c>
      <c r="I325" s="40">
        <f>SUMIF('IV K'!A:A,A325,'IV K'!B:B)</f>
        <v>10046.4</v>
      </c>
      <c r="J325" s="40">
        <f>SUMIF('IV K'!A:A,A325,'IV K'!C:C)</f>
        <v>4569.32</v>
      </c>
      <c r="K325" s="40">
        <f>SUMIF('2021 BEZ CLP'!A:A,A325,'2021 BEZ CLP'!B:B)</f>
        <v>15189.9</v>
      </c>
      <c r="L325" s="40">
        <f>SUMIF('2021 BEZ CLP'!A:A,A325,'2021 BEZ CLP'!C:C)</f>
        <v>7076.59</v>
      </c>
    </row>
    <row r="326" spans="1:12">
      <c r="A326" s="44" t="s">
        <v>119</v>
      </c>
      <c r="B326" s="44" t="s">
        <v>422</v>
      </c>
      <c r="C326" s="3">
        <f>SUMIF('I K'!A:A,A326,'I K'!B:B)</f>
        <v>2038.36</v>
      </c>
      <c r="D326" s="3">
        <f>SUMIF('I K'!A:A,A326,'I K'!C:C)</f>
        <v>1180.56</v>
      </c>
      <c r="E326" s="3">
        <f>SUMIF('II K'!A:A,A326,'II K'!B:B)</f>
        <v>3212</v>
      </c>
      <c r="F326" s="40">
        <f>SUMIF('II K'!A:A,A326,'II K'!C:C)</f>
        <v>1665.296</v>
      </c>
      <c r="G326" s="40">
        <f>SUMIF('III K'!A:A,A326,'III K'!B:B)</f>
        <v>0</v>
      </c>
      <c r="H326" s="40">
        <f>SUMIF('III K'!A:A,A326,'III K'!C:C)</f>
        <v>0</v>
      </c>
      <c r="I326" s="40">
        <f>SUMIF('IV K'!A:A,A326,'IV K'!B:B)</f>
        <v>3164.86</v>
      </c>
      <c r="J326" s="40">
        <f>SUMIF('IV K'!A:A,A326,'IV K'!C:C)</f>
        <v>1848.5719999999999</v>
      </c>
      <c r="K326" s="40">
        <f>SUMIF('2021 BEZ CLP'!A:A,A326,'2021 BEZ CLP'!B:B)</f>
        <v>8415.2199999999993</v>
      </c>
      <c r="L326" s="40">
        <f>SUMIF('2021 BEZ CLP'!A:A,A326,'2021 BEZ CLP'!C:C)</f>
        <v>4694.4279999999999</v>
      </c>
    </row>
    <row r="327" spans="1:12">
      <c r="A327" s="44" t="s">
        <v>231</v>
      </c>
      <c r="B327" s="44" t="s">
        <v>422</v>
      </c>
      <c r="C327" s="3">
        <f>SUMIF('I K'!A:A,A327,'I K'!B:B)</f>
        <v>696.68</v>
      </c>
      <c r="D327" s="3">
        <f>SUMIF('I K'!A:A,A327,'I K'!C:C)</f>
        <v>245.91</v>
      </c>
      <c r="E327" s="3">
        <f>SUMIF('II K'!A:A,A327,'II K'!B:B)</f>
        <v>0</v>
      </c>
      <c r="F327" s="40">
        <f>SUMIF('II K'!A:A,A327,'II K'!C:C)</f>
        <v>0</v>
      </c>
      <c r="G327" s="40">
        <f>SUMIF('III K'!A:A,A327,'III K'!B:B)</f>
        <v>0</v>
      </c>
      <c r="H327" s="40">
        <f>SUMIF('III K'!A:A,A327,'III K'!C:C)</f>
        <v>0</v>
      </c>
      <c r="I327" s="40">
        <f>SUMIF('IV K'!A:A,A327,'IV K'!B:B)</f>
        <v>0</v>
      </c>
      <c r="J327" s="40">
        <f>SUMIF('IV K'!A:A,A327,'IV K'!C:C)</f>
        <v>0</v>
      </c>
      <c r="K327" s="40">
        <f>SUMIF('2021 BEZ CLP'!A:A,A327,'2021 BEZ CLP'!B:B)</f>
        <v>696.68</v>
      </c>
      <c r="L327" s="40">
        <f>SUMIF('2021 BEZ CLP'!A:A,A327,'2021 BEZ CLP'!C:C)</f>
        <v>245.91</v>
      </c>
    </row>
    <row r="328" spans="1:12">
      <c r="A328" s="44" t="s">
        <v>151</v>
      </c>
      <c r="B328" s="44" t="s">
        <v>422</v>
      </c>
      <c r="C328" s="3">
        <f>SUMIF('I K'!A:A,A328,'I K'!B:B)</f>
        <v>0</v>
      </c>
      <c r="D328" s="3">
        <f>SUMIF('I K'!A:A,A328,'I K'!C:C)</f>
        <v>0</v>
      </c>
      <c r="E328" s="3">
        <f>SUMIF('II K'!A:A,A328,'II K'!B:B)</f>
        <v>2322.54</v>
      </c>
      <c r="F328" s="40">
        <f>SUMIF('II K'!A:A,A328,'II K'!C:C)</f>
        <v>1300.32</v>
      </c>
      <c r="G328" s="40">
        <f>SUMIF('III K'!A:A,A328,'III K'!B:B)</f>
        <v>0</v>
      </c>
      <c r="H328" s="40">
        <f>SUMIF('III K'!A:A,A328,'III K'!C:C)</f>
        <v>0</v>
      </c>
      <c r="I328" s="40">
        <f>SUMIF('IV K'!A:A,A328,'IV K'!B:B)</f>
        <v>0</v>
      </c>
      <c r="J328" s="40">
        <f>SUMIF('IV K'!A:A,A328,'IV K'!C:C)</f>
        <v>0</v>
      </c>
      <c r="K328" s="40">
        <f>SUMIF('2021 BEZ CLP'!A:A,A328,'2021 BEZ CLP'!B:B)</f>
        <v>2322.54</v>
      </c>
      <c r="L328" s="40">
        <f>SUMIF('2021 BEZ CLP'!A:A,A328,'2021 BEZ CLP'!C:C)</f>
        <v>1300.32</v>
      </c>
    </row>
    <row r="329" spans="1:12">
      <c r="A329" s="44" t="s">
        <v>507</v>
      </c>
      <c r="B329" s="44" t="s">
        <v>423</v>
      </c>
      <c r="C329" s="3">
        <f>SUMIF('I K'!A:A,A329,'I K'!B:B)</f>
        <v>6015.89</v>
      </c>
      <c r="D329" s="3">
        <f>SUMIF('I K'!A:A,A329,'I K'!C:C)</f>
        <v>2862.0113999999999</v>
      </c>
      <c r="E329" s="3">
        <f>SUMIF('II K'!A:A,A329,'II K'!B:B)</f>
        <v>8043.89</v>
      </c>
      <c r="F329" s="40">
        <f>SUMIF('II K'!A:A,A329,'II K'!C:C)</f>
        <v>5282.6959999999999</v>
      </c>
      <c r="G329" s="40">
        <f>SUMIF('III K'!A:A,A329,'III K'!B:B)</f>
        <v>3169.13</v>
      </c>
      <c r="H329" s="40">
        <f>SUMIF('III K'!A:A,A329,'III K'!C:C)</f>
        <v>1748.62</v>
      </c>
      <c r="I329" s="40">
        <f>SUMIF('IV K'!A:A,A329,'IV K'!B:B)</f>
        <v>14351.81</v>
      </c>
      <c r="J329" s="40">
        <f>SUMIF('IV K'!A:A,A329,'IV K'!C:C)</f>
        <v>9391.0310000000009</v>
      </c>
      <c r="K329" s="40">
        <f>SUMIF('2021 BEZ CLP'!A:A,A329,'2021 BEZ CLP'!B:B)</f>
        <v>31580.720000000001</v>
      </c>
      <c r="L329" s="40">
        <f>SUMIF('2021 BEZ CLP'!A:A,A329,'2021 BEZ CLP'!C:C)</f>
        <v>19284.358400000001</v>
      </c>
    </row>
    <row r="330" spans="1:12">
      <c r="A330" s="44" t="s">
        <v>508</v>
      </c>
      <c r="B330" s="44" t="s">
        <v>426</v>
      </c>
      <c r="C330" s="3">
        <f>SUMIF('I K'!A:A,A330,'I K'!B:B)</f>
        <v>0</v>
      </c>
      <c r="D330" s="3">
        <f>SUMIF('I K'!A:A,A330,'I K'!C:C)</f>
        <v>0</v>
      </c>
      <c r="E330" s="3">
        <f>SUMIF('II K'!A:A,A330,'II K'!B:B)</f>
        <v>1002.46</v>
      </c>
      <c r="F330" s="40">
        <f>SUMIF('II K'!A:A,A330,'II K'!C:C)</f>
        <v>229.696</v>
      </c>
      <c r="G330" s="40">
        <f>SUMIF('III K'!A:A,A330,'III K'!B:B)</f>
        <v>1113</v>
      </c>
      <c r="H330" s="40">
        <f>SUMIF('III K'!A:A,A330,'III K'!C:C)</f>
        <v>282.94</v>
      </c>
      <c r="I330" s="40">
        <f>SUMIF('IV K'!A:A,A330,'IV K'!B:B)</f>
        <v>1351.29</v>
      </c>
      <c r="J330" s="40">
        <f>SUMIF('IV K'!A:A,A330,'IV K'!C:C)</f>
        <v>527.87</v>
      </c>
      <c r="K330" s="40">
        <f>SUMIF('2021 BEZ CLP'!A:A,A330,'2021 BEZ CLP'!B:B)</f>
        <v>3466.75</v>
      </c>
      <c r="L330" s="40">
        <f>SUMIF('2021 BEZ CLP'!A:A,A330,'2021 BEZ CLP'!C:C)</f>
        <v>1040.5060000000001</v>
      </c>
    </row>
    <row r="331" spans="1:12">
      <c r="A331" s="44" t="s">
        <v>7</v>
      </c>
      <c r="B331" s="44" t="s">
        <v>422</v>
      </c>
      <c r="C331" s="3">
        <f>SUMIF('I K'!A:A,A331,'I K'!B:B)</f>
        <v>0</v>
      </c>
      <c r="D331" s="3">
        <f>SUMIF('I K'!A:A,A331,'I K'!C:C)</f>
        <v>0</v>
      </c>
      <c r="E331" s="3">
        <f>SUMIF('II K'!A:A,A331,'II K'!B:B)</f>
        <v>0</v>
      </c>
      <c r="F331" s="40">
        <f>SUMIF('II K'!A:A,A331,'II K'!C:C)</f>
        <v>0</v>
      </c>
      <c r="G331" s="40">
        <f>SUMIF('III K'!A:A,A331,'III K'!B:B)</f>
        <v>0</v>
      </c>
      <c r="H331" s="40">
        <f>SUMIF('III K'!A:A,A331,'III K'!C:C)</f>
        <v>0</v>
      </c>
      <c r="I331" s="40">
        <f>SUMIF('IV K'!A:A,A331,'IV K'!B:B)</f>
        <v>0</v>
      </c>
      <c r="J331" s="40">
        <f>SUMIF('IV K'!A:A,A331,'IV K'!C:C)</f>
        <v>0</v>
      </c>
      <c r="K331" s="40">
        <f>SUMIF('2021 BEZ CLP'!A:A,A331,'2021 BEZ CLP'!B:B)</f>
        <v>0</v>
      </c>
      <c r="L331" s="40">
        <f>SUMIF('2021 BEZ CLP'!A:A,A331,'2021 BEZ CLP'!C:C)</f>
        <v>0</v>
      </c>
    </row>
    <row r="332" spans="1:12">
      <c r="A332" s="44" t="s">
        <v>359</v>
      </c>
      <c r="B332" s="44" t="s">
        <v>423</v>
      </c>
      <c r="C332" s="3">
        <f>SUMIF('I K'!A:A,A332,'I K'!B:B)</f>
        <v>7125.6</v>
      </c>
      <c r="D332" s="3">
        <f>SUMIF('I K'!A:A,A332,'I K'!C:C)</f>
        <v>2524.4</v>
      </c>
      <c r="E332" s="3">
        <f>SUMIF('II K'!A:A,A332,'II K'!B:B)</f>
        <v>88277</v>
      </c>
      <c r="F332" s="40">
        <f>SUMIF('II K'!A:A,A332,'II K'!C:C)</f>
        <v>17403.330000000002</v>
      </c>
      <c r="G332" s="40">
        <f>SUMIF('III K'!A:A,A332,'III K'!B:B)</f>
        <v>13358.93</v>
      </c>
      <c r="H332" s="40">
        <f>SUMIF('III K'!A:A,A332,'III K'!C:C)</f>
        <v>6054.98</v>
      </c>
      <c r="I332" s="40">
        <f>SUMIF('IV K'!A:A,A332,'IV K'!B:B)</f>
        <v>9235.02</v>
      </c>
      <c r="J332" s="40">
        <f>SUMIF('IV K'!A:A,A332,'IV K'!C:C)</f>
        <v>4947.58</v>
      </c>
      <c r="K332" s="40">
        <f>SUMIF('2021 BEZ CLP'!A:A,A332,'2021 BEZ CLP'!B:B)</f>
        <v>117996.55</v>
      </c>
      <c r="L332" s="40">
        <f>SUMIF('2021 BEZ CLP'!A:A,A332,'2021 BEZ CLP'!C:C)</f>
        <v>30930.29</v>
      </c>
    </row>
    <row r="333" spans="1:12">
      <c r="A333" s="44" t="s">
        <v>804</v>
      </c>
      <c r="B333" s="44" t="s">
        <v>426</v>
      </c>
      <c r="C333" s="3">
        <f>SUMIF('I K'!A:A,A333,'I K'!B:B)</f>
        <v>0</v>
      </c>
      <c r="D333" s="3">
        <f>SUMIF('I K'!A:A,A333,'I K'!C:C)</f>
        <v>0</v>
      </c>
      <c r="E333" s="3">
        <f>SUMIF('II K'!A:A,A333,'II K'!B:B)</f>
        <v>0</v>
      </c>
      <c r="F333" s="40">
        <f>SUMIF('II K'!A:A,A333,'II K'!C:C)</f>
        <v>0</v>
      </c>
      <c r="G333" s="40">
        <f>SUMIF('III K'!A:A,A333,'III K'!B:B)</f>
        <v>0</v>
      </c>
      <c r="H333" s="40">
        <f>SUMIF('III K'!A:A,A333,'III K'!C:C)</f>
        <v>0</v>
      </c>
      <c r="I333" s="40">
        <f>SUMIF('IV K'!A:A,A333,'IV K'!B:B)</f>
        <v>282.56</v>
      </c>
      <c r="J333" s="40">
        <f>SUMIF('IV K'!A:A,A333,'IV K'!C:C)</f>
        <v>127.773</v>
      </c>
      <c r="K333" s="40">
        <f>SUMIF('2021 BEZ CLP'!A:A,A333,'2021 BEZ CLP'!B:B)</f>
        <v>282.56</v>
      </c>
      <c r="L333" s="40">
        <f>SUMIF('2021 BEZ CLP'!A:A,A333,'2021 BEZ CLP'!C:C)</f>
        <v>127.773</v>
      </c>
    </row>
    <row r="334" spans="1:12">
      <c r="A334" s="44" t="s">
        <v>815</v>
      </c>
      <c r="B334" s="44" t="s">
        <v>427</v>
      </c>
      <c r="C334" s="3">
        <f>SUMIF('I K'!A:A,A334,'I K'!B:B)</f>
        <v>0</v>
      </c>
      <c r="D334" s="3">
        <f>SUMIF('I K'!A:A,A334,'I K'!C:C)</f>
        <v>0</v>
      </c>
      <c r="E334" s="3">
        <f>SUMIF('II K'!A:A,A334,'II K'!B:B)</f>
        <v>0</v>
      </c>
      <c r="F334" s="40">
        <f>SUMIF('II K'!A:A,A334,'II K'!C:C)</f>
        <v>0</v>
      </c>
      <c r="G334" s="40">
        <f>SUMIF('III K'!A:A,A334,'III K'!B:B)</f>
        <v>0</v>
      </c>
      <c r="H334" s="40">
        <f>SUMIF('III K'!A:A,A334,'III K'!C:C)</f>
        <v>0</v>
      </c>
      <c r="I334" s="40">
        <f>SUMIF('IV K'!A:A,A334,'IV K'!B:B)</f>
        <v>0</v>
      </c>
      <c r="J334" s="40">
        <f>SUMIF('IV K'!A:A,A334,'IV K'!C:C)</f>
        <v>0</v>
      </c>
      <c r="K334" s="40">
        <f>SUMIF('2021 BEZ CLP'!A:A,A334,'2021 BEZ CLP'!B:B)</f>
        <v>0</v>
      </c>
      <c r="L334" s="40">
        <f>SUMIF('2021 BEZ CLP'!A:A,A334,'2021 BEZ CLP'!C:C)</f>
        <v>0</v>
      </c>
    </row>
    <row r="335" spans="1:12">
      <c r="A335" s="44" t="s">
        <v>816</v>
      </c>
      <c r="B335" s="44" t="s">
        <v>426</v>
      </c>
      <c r="C335" s="3">
        <f>SUMIF('I K'!A:A,A335,'I K'!B:B)</f>
        <v>0</v>
      </c>
      <c r="D335" s="3">
        <f>SUMIF('I K'!A:A,A335,'I K'!C:C)</f>
        <v>0</v>
      </c>
      <c r="E335" s="3">
        <f>SUMIF('II K'!A:A,A335,'II K'!B:B)</f>
        <v>0</v>
      </c>
      <c r="F335" s="40">
        <f>SUMIF('II K'!A:A,A335,'II K'!C:C)</f>
        <v>0</v>
      </c>
      <c r="G335" s="40">
        <f>SUMIF('III K'!A:A,A335,'III K'!B:B)</f>
        <v>0</v>
      </c>
      <c r="H335" s="40">
        <f>SUMIF('III K'!A:A,A335,'III K'!C:C)</f>
        <v>0</v>
      </c>
      <c r="I335" s="40">
        <f>SUMIF('IV K'!A:A,A335,'IV K'!B:B)</f>
        <v>0</v>
      </c>
      <c r="J335" s="40">
        <f>SUMIF('IV K'!A:A,A335,'IV K'!C:C)</f>
        <v>0</v>
      </c>
      <c r="K335" s="40">
        <f>SUMIF('2021 BEZ CLP'!A:A,A335,'2021 BEZ CLP'!B:B)</f>
        <v>0</v>
      </c>
      <c r="L335" s="40">
        <f>SUMIF('2021 BEZ CLP'!A:A,A335,'2021 BEZ CLP'!C:C)</f>
        <v>0</v>
      </c>
    </row>
    <row r="336" spans="1:12">
      <c r="A336" s="44" t="s">
        <v>802</v>
      </c>
      <c r="B336" s="44" t="s">
        <v>422</v>
      </c>
      <c r="C336" s="3">
        <f>SUMIF('I K'!A:A,A336,'I K'!B:B)</f>
        <v>0</v>
      </c>
      <c r="D336" s="3">
        <f>SUMIF('I K'!A:A,A336,'I K'!C:C)</f>
        <v>0</v>
      </c>
      <c r="E336" s="3">
        <f>SUMIF('II K'!A:A,A336,'II K'!B:B)</f>
        <v>0</v>
      </c>
      <c r="F336" s="40">
        <f>SUMIF('II K'!A:A,A336,'II K'!C:C)</f>
        <v>0</v>
      </c>
      <c r="G336" s="40">
        <f>SUMIF('III K'!A:A,A336,'III K'!B:B)</f>
        <v>0</v>
      </c>
      <c r="H336" s="40">
        <f>SUMIF('III K'!A:A,A336,'III K'!C:C)</f>
        <v>0</v>
      </c>
      <c r="I336" s="40">
        <f>SUMIF('IV K'!A:A,A336,'IV K'!B:B)</f>
        <v>1487.74</v>
      </c>
      <c r="J336" s="40">
        <f>SUMIF('IV K'!A:A,A336,'IV K'!C:C)</f>
        <v>612.20000000000005</v>
      </c>
      <c r="K336" s="40">
        <f>SUMIF('2021 BEZ CLP'!A:A,A336,'2021 BEZ CLP'!B:B)</f>
        <v>1487.74</v>
      </c>
      <c r="L336" s="40">
        <f>SUMIF('2021 BEZ CLP'!A:A,A336,'2021 BEZ CLP'!C:C)</f>
        <v>612.20000000000005</v>
      </c>
    </row>
    <row r="337" spans="1:12">
      <c r="A337" s="44" t="s">
        <v>817</v>
      </c>
      <c r="B337" s="44" t="s">
        <v>423</v>
      </c>
      <c r="C337" s="3">
        <f>SUMIF('I K'!A:A,A337,'I K'!B:B)</f>
        <v>0</v>
      </c>
      <c r="D337" s="3">
        <f>SUMIF('I K'!A:A,A337,'I K'!C:C)</f>
        <v>0</v>
      </c>
      <c r="E337" s="3">
        <f>SUMIF('II K'!A:A,A337,'II K'!B:B)</f>
        <v>0</v>
      </c>
      <c r="F337" s="40">
        <f>SUMIF('II K'!A:A,A337,'II K'!C:C)</f>
        <v>0</v>
      </c>
      <c r="G337" s="40">
        <f>SUMIF('III K'!A:A,A337,'III K'!B:B)</f>
        <v>0</v>
      </c>
      <c r="H337" s="40">
        <f>SUMIF('III K'!A:A,A337,'III K'!C:C)</f>
        <v>0</v>
      </c>
      <c r="I337" s="40">
        <f>SUMIF('IV K'!A:A,A337,'IV K'!B:B)</f>
        <v>1808.8</v>
      </c>
      <c r="J337" s="40">
        <f>SUMIF('IV K'!A:A,A337,'IV K'!C:C)</f>
        <v>1674.11</v>
      </c>
      <c r="K337" s="40">
        <f>SUMIF('2021 BEZ CLP'!A:A,A337,'2021 BEZ CLP'!B:B)</f>
        <v>2299.15</v>
      </c>
      <c r="L337" s="40">
        <f>SUMIF('2021 BEZ CLP'!A:A,A337,'2021 BEZ CLP'!C:C)</f>
        <v>1822.99</v>
      </c>
    </row>
    <row r="338" spans="1:12">
      <c r="A338" s="44" t="s">
        <v>820</v>
      </c>
      <c r="B338" s="44" t="s">
        <v>422</v>
      </c>
      <c r="C338" s="3">
        <f>SUMIF('I K'!A:A,A338,'I K'!B:B)</f>
        <v>0</v>
      </c>
      <c r="D338" s="3">
        <f>SUMIF('I K'!A:A,A338,'I K'!C:C)</f>
        <v>0</v>
      </c>
      <c r="E338" s="3">
        <f>SUMIF('II K'!A:A,A338,'II K'!B:B)</f>
        <v>0</v>
      </c>
      <c r="F338" s="40">
        <f>SUMIF('II K'!A:A,A338,'II K'!C:C)</f>
        <v>0</v>
      </c>
      <c r="G338" s="40">
        <f>SUMIF('III K'!A:A,A338,'III K'!B:B)</f>
        <v>0</v>
      </c>
      <c r="H338" s="40">
        <f>SUMIF('III K'!A:A,A338,'III K'!C:C)</f>
        <v>0</v>
      </c>
      <c r="I338" s="40">
        <f>SUMIF('IV K'!A:A,A338,'IV K'!B:B)</f>
        <v>0</v>
      </c>
      <c r="J338" s="40">
        <f>SUMIF('IV K'!A:A,A338,'IV K'!C:C)</f>
        <v>0</v>
      </c>
      <c r="K338" s="40">
        <f>SUMIF('2021 BEZ CLP'!A:A,A338,'2021 BEZ CLP'!B:B)</f>
        <v>0</v>
      </c>
      <c r="L338" s="40">
        <f>SUMIF('2021 BEZ CLP'!A:A,A338,'2021 BEZ CLP'!C:C)</f>
        <v>0</v>
      </c>
    </row>
    <row r="339" spans="1:12">
      <c r="A339" s="44" t="s">
        <v>821</v>
      </c>
      <c r="B339" s="44" t="s">
        <v>422</v>
      </c>
      <c r="C339" s="3">
        <f>SUMIF('I K'!A:A,A339,'I K'!B:B)</f>
        <v>0</v>
      </c>
      <c r="D339" s="3">
        <f>SUMIF('I K'!A:A,A339,'I K'!C:C)</f>
        <v>0</v>
      </c>
      <c r="E339" s="3">
        <f>SUMIF('II K'!A:A,A339,'II K'!B:B)</f>
        <v>0</v>
      </c>
      <c r="F339" s="40">
        <f>SUMIF('II K'!A:A,A339,'II K'!C:C)</f>
        <v>0</v>
      </c>
      <c r="G339" s="40">
        <f>SUMIF('III K'!A:A,A339,'III K'!B:B)</f>
        <v>0</v>
      </c>
      <c r="H339" s="40">
        <f>SUMIF('III K'!A:A,A339,'III K'!C:C)</f>
        <v>0</v>
      </c>
      <c r="I339" s="40">
        <f>SUMIF('IV K'!A:A,A339,'IV K'!B:B)</f>
        <v>0</v>
      </c>
      <c r="J339" s="40">
        <f>SUMIF('IV K'!A:A,A339,'IV K'!C:C)</f>
        <v>0</v>
      </c>
      <c r="K339" s="40">
        <f>SUMIF('2021 BEZ CLP'!A:A,A339,'2021 BEZ CLP'!B:B)</f>
        <v>0</v>
      </c>
      <c r="L339" s="40">
        <f>SUMIF('2021 BEZ CLP'!A:A,A339,'2021 BEZ CLP'!C:C)</f>
        <v>0</v>
      </c>
    </row>
    <row r="340" spans="1:12">
      <c r="A340" s="44" t="s">
        <v>835</v>
      </c>
      <c r="B340" s="44" t="s">
        <v>426</v>
      </c>
      <c r="C340" s="3">
        <f>SUMIF('I K'!A:A,A340,'I K'!B:B)</f>
        <v>0</v>
      </c>
      <c r="D340" s="3">
        <f>SUMIF('I K'!A:A,A340,'I K'!C:C)</f>
        <v>0</v>
      </c>
      <c r="E340" s="3">
        <f>SUMIF('II K'!A:A,A340,'II K'!B:B)</f>
        <v>0</v>
      </c>
      <c r="F340" s="40">
        <f>SUMIF('II K'!A:A,A340,'II K'!C:C)</f>
        <v>0</v>
      </c>
      <c r="G340" s="40">
        <f>SUMIF('III K'!A:A,A340,'III K'!B:B)</f>
        <v>0</v>
      </c>
      <c r="H340" s="40">
        <f>SUMIF('III K'!A:A,A340,'III K'!C:C)</f>
        <v>0</v>
      </c>
      <c r="I340" s="40">
        <f>SUMIF('IV K'!A:A,A340,'IV K'!B:B)</f>
        <v>0</v>
      </c>
      <c r="J340" s="40">
        <f>SUMIF('IV K'!A:A,A340,'IV K'!C:C)</f>
        <v>0</v>
      </c>
      <c r="K340" s="40">
        <f>SUMIF('2021 BEZ CLP'!A:A,A340,'2021 BEZ CLP'!B:B)</f>
        <v>0</v>
      </c>
      <c r="L340" s="40">
        <f>SUMIF('2021 BEZ CLP'!A:A,A340,'2021 BEZ CLP'!C:C)</f>
        <v>0</v>
      </c>
    </row>
    <row r="341" spans="1:12">
      <c r="A341" s="44" t="s">
        <v>822</v>
      </c>
      <c r="B341" s="44" t="s">
        <v>422</v>
      </c>
      <c r="C341" s="3">
        <f>SUMIF('I K'!A:A,A341,'I K'!B:B)</f>
        <v>0</v>
      </c>
      <c r="D341" s="3">
        <f>SUMIF('I K'!A:A,A341,'I K'!C:C)</f>
        <v>0</v>
      </c>
      <c r="E341" s="3">
        <f>SUMIF('II K'!A:A,A341,'II K'!B:B)</f>
        <v>0</v>
      </c>
      <c r="F341" s="40">
        <f>SUMIF('II K'!A:A,A341,'II K'!C:C)</f>
        <v>0</v>
      </c>
      <c r="G341" s="40">
        <f>SUMIF('III K'!A:A,A341,'III K'!B:B)</f>
        <v>0</v>
      </c>
      <c r="H341" s="40">
        <f>SUMIF('III K'!A:A,A341,'III K'!C:C)</f>
        <v>0</v>
      </c>
      <c r="I341" s="40">
        <f>SUMIF('IV K'!A:A,A341,'IV K'!B:B)</f>
        <v>0</v>
      </c>
      <c r="J341" s="40">
        <f>SUMIF('IV K'!A:A,A341,'IV K'!C:C)</f>
        <v>0</v>
      </c>
      <c r="K341" s="40">
        <f>SUMIF('2021 BEZ CLP'!A:A,A341,'2021 BEZ CLP'!B:B)</f>
        <v>0</v>
      </c>
      <c r="L341" s="40">
        <f>SUMIF('2021 BEZ CLP'!A:A,A341,'2021 BEZ CLP'!C:C)</f>
        <v>0</v>
      </c>
    </row>
    <row r="342" spans="1:12">
      <c r="A342" s="44" t="s">
        <v>823</v>
      </c>
      <c r="B342" s="44" t="s">
        <v>422</v>
      </c>
      <c r="C342" s="3">
        <f>SUMIF('I K'!A:A,A342,'I K'!B:B)</f>
        <v>0</v>
      </c>
      <c r="D342" s="3">
        <f>SUMIF('I K'!A:A,A342,'I K'!C:C)</f>
        <v>0</v>
      </c>
      <c r="E342" s="3">
        <f>SUMIF('II K'!A:A,A342,'II K'!B:B)</f>
        <v>0</v>
      </c>
      <c r="F342" s="40">
        <f>SUMIF('II K'!A:A,A342,'II K'!C:C)</f>
        <v>0</v>
      </c>
      <c r="G342" s="40">
        <f>SUMIF('III K'!A:A,A342,'III K'!B:B)</f>
        <v>0</v>
      </c>
      <c r="H342" s="40">
        <f>SUMIF('III K'!A:A,A342,'III K'!C:C)</f>
        <v>0</v>
      </c>
      <c r="I342" s="40">
        <f>SUMIF('IV K'!A:A,A342,'IV K'!B:B)</f>
        <v>0</v>
      </c>
      <c r="J342" s="40">
        <f>SUMIF('IV K'!A:A,A342,'IV K'!C:C)</f>
        <v>0</v>
      </c>
      <c r="K342" s="40">
        <f>SUMIF('2021 BEZ CLP'!A:A,A342,'2021 BEZ CLP'!B:B)</f>
        <v>0</v>
      </c>
      <c r="L342" s="40">
        <f>SUMIF('2021 BEZ CLP'!A:A,A342,'2021 BEZ CLP'!C:C)</f>
        <v>0</v>
      </c>
    </row>
    <row r="343" spans="1:12">
      <c r="A343" s="44" t="s">
        <v>824</v>
      </c>
      <c r="B343" s="44" t="s">
        <v>427</v>
      </c>
      <c r="C343" s="3">
        <f>SUMIF('I K'!A:A,A343,'I K'!B:B)</f>
        <v>0</v>
      </c>
      <c r="D343" s="3">
        <f>SUMIF('I K'!A:A,A343,'I K'!C:C)</f>
        <v>0</v>
      </c>
      <c r="E343" s="3">
        <f>SUMIF('II K'!A:A,A343,'II K'!B:B)</f>
        <v>0</v>
      </c>
      <c r="F343" s="40">
        <f>SUMIF('II K'!A:A,A343,'II K'!C:C)</f>
        <v>0</v>
      </c>
      <c r="G343" s="40">
        <f>SUMIF('III K'!A:A,A343,'III K'!B:B)</f>
        <v>0</v>
      </c>
      <c r="H343" s="40">
        <f>SUMIF('III K'!A:A,A343,'III K'!C:C)</f>
        <v>0</v>
      </c>
      <c r="I343" s="40">
        <f>SUMIF('IV K'!A:A,A343,'IV K'!B:B)</f>
        <v>0</v>
      </c>
      <c r="J343" s="40">
        <f>SUMIF('IV K'!A:A,A343,'IV K'!C:C)</f>
        <v>0</v>
      </c>
      <c r="K343" s="40">
        <f>SUMIF('2021 BEZ CLP'!A:A,A343,'2021 BEZ CLP'!B:B)</f>
        <v>0</v>
      </c>
      <c r="L343" s="40">
        <f>SUMIF('2021 BEZ CLP'!A:A,A343,'2021 BEZ CLP'!C:C)</f>
        <v>0</v>
      </c>
    </row>
    <row r="344" spans="1:12">
      <c r="A344" s="44" t="s">
        <v>35</v>
      </c>
      <c r="B344" s="44" t="s">
        <v>422</v>
      </c>
      <c r="C344" s="3">
        <f>SUMIF('I K'!A:A,A344,'I K'!B:B)</f>
        <v>585.14</v>
      </c>
      <c r="D344" s="3">
        <f>SUMIF('I K'!A:A,A344,'I K'!C:C)</f>
        <v>351.536</v>
      </c>
      <c r="E344" s="3">
        <f>SUMIF('II K'!A:A,A344,'II K'!B:B)</f>
        <v>0</v>
      </c>
      <c r="F344" s="40">
        <f>SUMIF('II K'!A:A,A344,'II K'!C:C)</f>
        <v>0</v>
      </c>
      <c r="G344" s="40">
        <f>SUMIF('III K'!A:A,A344,'III K'!B:B)</f>
        <v>0</v>
      </c>
      <c r="H344" s="40">
        <f>SUMIF('III K'!A:A,A344,'III K'!C:C)</f>
        <v>0</v>
      </c>
      <c r="I344" s="40">
        <f>SUMIF('IV K'!A:A,A344,'IV K'!B:B)</f>
        <v>0</v>
      </c>
      <c r="J344" s="40">
        <f>SUMIF('IV K'!A:A,A344,'IV K'!C:C)</f>
        <v>0</v>
      </c>
      <c r="K344" s="40">
        <f>SUMIF('2021 BEZ CLP'!A:A,A344,'2021 BEZ CLP'!B:B)</f>
        <v>585.14</v>
      </c>
      <c r="L344" s="40">
        <f>SUMIF('2021 BEZ CLP'!A:A,A344,'2021 BEZ CLP'!C:C)</f>
        <v>351.536</v>
      </c>
    </row>
    <row r="345" spans="1:12">
      <c r="A345" s="44" t="s">
        <v>529</v>
      </c>
      <c r="B345" s="44" t="s">
        <v>422</v>
      </c>
      <c r="C345" s="3">
        <f>SUMIF('I K'!A:A,A345,'I K'!B:B)</f>
        <v>0</v>
      </c>
      <c r="D345" s="3">
        <f>SUMIF('I K'!A:A,A345,'I K'!C:C)</f>
        <v>0</v>
      </c>
      <c r="E345" s="3">
        <f>SUMIF('II K'!A:A,A345,'II K'!B:B)</f>
        <v>0</v>
      </c>
      <c r="F345" s="40">
        <f>SUMIF('II K'!A:A,A345,'II K'!C:C)</f>
        <v>0</v>
      </c>
      <c r="G345" s="40">
        <f>SUMIF('III K'!A:A,A345,'III K'!B:B)</f>
        <v>73.150000000000006</v>
      </c>
      <c r="H345" s="40">
        <f>SUMIF('III K'!A:A,A345,'III K'!C:C)</f>
        <v>33.89</v>
      </c>
      <c r="I345" s="40">
        <f>SUMIF('IV K'!A:A,A345,'IV K'!B:B)</f>
        <v>0</v>
      </c>
      <c r="J345" s="40">
        <f>SUMIF('IV K'!A:A,A345,'IV K'!C:C)</f>
        <v>0</v>
      </c>
      <c r="K345" s="40">
        <f>SUMIF('2021 BEZ CLP'!A:A,A345,'2021 BEZ CLP'!B:B)</f>
        <v>73.150000000000006</v>
      </c>
      <c r="L345" s="40">
        <f>SUMIF('2021 BEZ CLP'!A:A,A345,'2021 BEZ CLP'!C:C)</f>
        <v>33.89</v>
      </c>
    </row>
    <row r="346" spans="1:12">
      <c r="A346" s="44" t="s">
        <v>514</v>
      </c>
      <c r="B346" s="44" t="s">
        <v>422</v>
      </c>
      <c r="C346" s="3">
        <f>SUMIF('I K'!A:A,A346,'I K'!B:B)</f>
        <v>3521.57</v>
      </c>
      <c r="D346" s="3">
        <f>SUMIF('I K'!A:A,A346,'I K'!C:C)</f>
        <v>2214.58</v>
      </c>
      <c r="E346" s="3">
        <f>SUMIF('II K'!A:A,A346,'II K'!B:B)</f>
        <v>1775.54</v>
      </c>
      <c r="F346" s="40">
        <f>SUMIF('II K'!A:A,A346,'II K'!C:C)</f>
        <v>1120.52</v>
      </c>
      <c r="G346" s="40">
        <f>SUMIF('III K'!A:A,A346,'III K'!B:B)</f>
        <v>3814.4</v>
      </c>
      <c r="H346" s="40">
        <f>SUMIF('III K'!A:A,A346,'III K'!C:C)</f>
        <v>2404.2939999999999</v>
      </c>
      <c r="I346" s="40">
        <f>SUMIF('IV K'!A:A,A346,'IV K'!B:B)</f>
        <v>2270.46</v>
      </c>
      <c r="J346" s="40">
        <f>SUMIF('IV K'!A:A,A346,'IV K'!C:C)</f>
        <v>1441.5419999999999</v>
      </c>
      <c r="K346" s="40">
        <f>SUMIF('2021 BEZ CLP'!A:A,A346,'2021 BEZ CLP'!B:B)</f>
        <v>11381.97</v>
      </c>
      <c r="L346" s="40">
        <f>SUMIF('2021 BEZ CLP'!A:A,A346,'2021 BEZ CLP'!C:C)</f>
        <v>7180.9359999999997</v>
      </c>
    </row>
    <row r="347" spans="1:12">
      <c r="A347" s="44" t="s">
        <v>526</v>
      </c>
      <c r="B347" s="44" t="s">
        <v>422</v>
      </c>
      <c r="C347" s="3">
        <f>SUMIF('I K'!A:A,A347,'I K'!B:B)</f>
        <v>0</v>
      </c>
      <c r="D347" s="3">
        <f>SUMIF('I K'!A:A,A347,'I K'!C:C)</f>
        <v>0</v>
      </c>
      <c r="E347" s="3">
        <f>SUMIF('II K'!A:A,A347,'II K'!B:B)</f>
        <v>76.95</v>
      </c>
      <c r="F347" s="40">
        <f>SUMIF('II K'!A:A,A347,'II K'!C:C)</f>
        <v>47.16</v>
      </c>
      <c r="G347" s="40">
        <f>SUMIF('III K'!A:A,A347,'III K'!B:B)</f>
        <v>0</v>
      </c>
      <c r="H347" s="40">
        <f>SUMIF('III K'!A:A,A347,'III K'!C:C)</f>
        <v>0</v>
      </c>
      <c r="I347" s="40">
        <f>SUMIF('IV K'!A:A,A347,'IV K'!B:B)</f>
        <v>78.14</v>
      </c>
      <c r="J347" s="40">
        <f>SUMIF('IV K'!A:A,A347,'IV K'!C:C)</f>
        <v>47.89</v>
      </c>
      <c r="K347" s="40">
        <f>SUMIF('2021 BEZ CLP'!A:A,A347,'2021 BEZ CLP'!B:B)</f>
        <v>155.09</v>
      </c>
      <c r="L347" s="40">
        <f>SUMIF('2021 BEZ CLP'!A:A,A347,'2021 BEZ CLP'!C:C)</f>
        <v>95.05</v>
      </c>
    </row>
    <row r="348" spans="1:12">
      <c r="A348" s="44" t="s">
        <v>534</v>
      </c>
      <c r="B348" s="44" t="s">
        <v>426</v>
      </c>
      <c r="C348" s="3">
        <f>SUMIF('I K'!A:A,A348,'I K'!B:B)</f>
        <v>2144.5700000000002</v>
      </c>
      <c r="D348" s="3">
        <f>SUMIF('I K'!A:A,A348,'I K'!C:C)</f>
        <v>1433.2</v>
      </c>
      <c r="E348" s="3">
        <f>SUMIF('II K'!A:A,A348,'II K'!B:B)</f>
        <v>394.7</v>
      </c>
      <c r="F348" s="40">
        <f>SUMIF('II K'!A:A,A348,'II K'!C:C)</f>
        <v>141.54499999999999</v>
      </c>
      <c r="G348" s="40">
        <f>SUMIF('III K'!A:A,A348,'III K'!B:B)</f>
        <v>0</v>
      </c>
      <c r="H348" s="40">
        <f>SUMIF('III K'!A:A,A348,'III K'!C:C)</f>
        <v>0</v>
      </c>
      <c r="I348" s="40">
        <f>SUMIF('IV K'!A:A,A348,'IV K'!B:B)</f>
        <v>2150.2399999999998</v>
      </c>
      <c r="J348" s="40">
        <f>SUMIF('IV K'!A:A,A348,'IV K'!C:C)</f>
        <v>1426.2950000000001</v>
      </c>
      <c r="K348" s="40">
        <f>SUMIF('2021 BEZ CLP'!A:A,A348,'2021 BEZ CLP'!B:B)</f>
        <v>4689.51</v>
      </c>
      <c r="L348" s="40">
        <f>SUMIF('2021 BEZ CLP'!A:A,A348,'2021 BEZ CLP'!C:C)</f>
        <v>3001.04</v>
      </c>
    </row>
    <row r="349" spans="1:12">
      <c r="A349" s="44" t="s">
        <v>102</v>
      </c>
      <c r="B349" s="44" t="s">
        <v>422</v>
      </c>
      <c r="C349" s="3">
        <f>SUMIF('I K'!A:A,A349,'I K'!B:B)</f>
        <v>0</v>
      </c>
      <c r="D349" s="3">
        <f>SUMIF('I K'!A:A,A349,'I K'!C:C)</f>
        <v>0</v>
      </c>
      <c r="E349" s="3">
        <f>SUMIF('II K'!A:A,A349,'II K'!B:B)</f>
        <v>0</v>
      </c>
      <c r="F349" s="40">
        <f>SUMIF('II K'!A:A,A349,'II K'!C:C)</f>
        <v>0</v>
      </c>
      <c r="G349" s="40">
        <f>SUMIF('III K'!A:A,A349,'III K'!B:B)</f>
        <v>1618.94</v>
      </c>
      <c r="H349" s="40">
        <f>SUMIF('III K'!A:A,A349,'III K'!C:C)</f>
        <v>655.04</v>
      </c>
      <c r="I349" s="40">
        <f>SUMIF('IV K'!A:A,A349,'IV K'!B:B)</f>
        <v>0</v>
      </c>
      <c r="J349" s="40">
        <f>SUMIF('IV K'!A:A,A349,'IV K'!C:C)</f>
        <v>0</v>
      </c>
      <c r="K349" s="40">
        <f>SUMIF('2021 BEZ CLP'!A:A,A349,'2021 BEZ CLP'!B:B)</f>
        <v>1618.94</v>
      </c>
      <c r="L349" s="40">
        <f>SUMIF('2021 BEZ CLP'!A:A,A349,'2021 BEZ CLP'!C:C)</f>
        <v>655.04</v>
      </c>
    </row>
    <row r="350" spans="1:12">
      <c r="A350" s="44" t="s">
        <v>600</v>
      </c>
      <c r="B350" s="44" t="s">
        <v>422</v>
      </c>
      <c r="C350" s="3">
        <f>SUMIF('I K'!A:A,A350,'I K'!B:B)</f>
        <v>1791.45</v>
      </c>
      <c r="D350" s="3">
        <f>SUMIF('I K'!A:A,A350,'I K'!C:C)</f>
        <v>1154.25</v>
      </c>
      <c r="E350" s="3">
        <f>SUMIF('II K'!A:A,A350,'II K'!B:B)</f>
        <v>1032.18</v>
      </c>
      <c r="F350" s="40">
        <f>SUMIF('II K'!A:A,A350,'II K'!C:C)</f>
        <v>644.49</v>
      </c>
      <c r="G350" s="40">
        <f>SUMIF('III K'!A:A,A350,'III K'!B:B)</f>
        <v>0</v>
      </c>
      <c r="H350" s="40">
        <f>SUMIF('III K'!A:A,A350,'III K'!C:C)</f>
        <v>0</v>
      </c>
      <c r="I350" s="40">
        <f>SUMIF('IV K'!A:A,A350,'IV K'!B:B)</f>
        <v>0</v>
      </c>
      <c r="J350" s="40">
        <f>SUMIF('IV K'!A:A,A350,'IV K'!C:C)</f>
        <v>0</v>
      </c>
      <c r="K350" s="40">
        <f>SUMIF('2021 BEZ CLP'!A:A,A350,'2021 BEZ CLP'!B:B)</f>
        <v>2823.63</v>
      </c>
      <c r="L350" s="40">
        <f>SUMIF('2021 BEZ CLP'!A:A,A350,'2021 BEZ CLP'!C:C)</f>
        <v>1798.74</v>
      </c>
    </row>
    <row r="351" spans="1:12">
      <c r="A351" s="44" t="s">
        <v>578</v>
      </c>
      <c r="B351" s="44" t="s">
        <v>422</v>
      </c>
      <c r="C351" s="3">
        <f>SUMIF('I K'!A:A,A351,'I K'!B:B)</f>
        <v>0</v>
      </c>
      <c r="D351" s="3">
        <f>SUMIF('I K'!A:A,A351,'I K'!C:C)</f>
        <v>0</v>
      </c>
      <c r="E351" s="3">
        <f>SUMIF('II K'!A:A,A351,'II K'!B:B)</f>
        <v>0</v>
      </c>
      <c r="F351" s="40">
        <f>SUMIF('II K'!A:A,A351,'II K'!C:C)</f>
        <v>0</v>
      </c>
      <c r="G351" s="40">
        <f>SUMIF('III K'!A:A,A351,'III K'!B:B)</f>
        <v>0</v>
      </c>
      <c r="H351" s="40">
        <f>SUMIF('III K'!A:A,A351,'III K'!C:C)</f>
        <v>0</v>
      </c>
      <c r="I351" s="40">
        <f>SUMIF('IV K'!A:A,A351,'IV K'!B:B)</f>
        <v>1165</v>
      </c>
      <c r="J351" s="40">
        <f>SUMIF('IV K'!A:A,A351,'IV K'!C:C)</f>
        <v>773.1</v>
      </c>
      <c r="K351" s="40">
        <f>SUMIF('2021 BEZ CLP'!A:A,A351,'2021 BEZ CLP'!B:B)</f>
        <v>1165</v>
      </c>
      <c r="L351" s="40">
        <f>SUMIF('2021 BEZ CLP'!A:A,A351,'2021 BEZ CLP'!C:C)</f>
        <v>773.1</v>
      </c>
    </row>
    <row r="352" spans="1:12">
      <c r="A352" s="44" t="s">
        <v>14</v>
      </c>
      <c r="B352" s="44" t="s">
        <v>422</v>
      </c>
      <c r="C352" s="3">
        <f>SUMIF('I K'!A:A,A352,'I K'!B:B)</f>
        <v>0</v>
      </c>
      <c r="D352" s="3">
        <f>SUMIF('I K'!A:A,A352,'I K'!C:C)</f>
        <v>0</v>
      </c>
      <c r="E352" s="3">
        <f>SUMIF('II K'!A:A,A352,'II K'!B:B)</f>
        <v>2047.84</v>
      </c>
      <c r="F352" s="40">
        <f>SUMIF('II K'!A:A,A352,'II K'!C:C)</f>
        <v>1008.44</v>
      </c>
      <c r="G352" s="40">
        <f>SUMIF('III K'!A:A,A352,'III K'!B:B)</f>
        <v>0</v>
      </c>
      <c r="H352" s="40">
        <f>SUMIF('III K'!A:A,A352,'III K'!C:C)</f>
        <v>0</v>
      </c>
      <c r="I352" s="40">
        <f>SUMIF('IV K'!A:A,A352,'IV K'!B:B)</f>
        <v>0</v>
      </c>
      <c r="J352" s="40">
        <f>SUMIF('IV K'!A:A,A352,'IV K'!C:C)</f>
        <v>0</v>
      </c>
      <c r="K352" s="40">
        <f>SUMIF('2021 BEZ CLP'!A:A,A352,'2021 BEZ CLP'!B:B)</f>
        <v>2047.84</v>
      </c>
      <c r="L352" s="40">
        <f>SUMIF('2021 BEZ CLP'!A:A,A352,'2021 BEZ CLP'!C:C)</f>
        <v>1008.44</v>
      </c>
    </row>
    <row r="353" spans="1:12">
      <c r="A353" s="44" t="s">
        <v>242</v>
      </c>
      <c r="B353" s="44" t="s">
        <v>426</v>
      </c>
      <c r="C353" s="3">
        <f>SUMIF('I K'!A:A,A353,'I K'!B:B)</f>
        <v>0</v>
      </c>
      <c r="D353" s="3">
        <f>SUMIF('I K'!A:A,A353,'I K'!C:C)</f>
        <v>0</v>
      </c>
      <c r="E353" s="3">
        <f>SUMIF('II K'!A:A,A353,'II K'!B:B)</f>
        <v>4312.01</v>
      </c>
      <c r="F353" s="40">
        <f>SUMIF('II K'!A:A,A353,'II K'!C:C)</f>
        <v>903.58939999999996</v>
      </c>
      <c r="G353" s="40">
        <f>SUMIF('III K'!A:A,A353,'III K'!B:B)</f>
        <v>0</v>
      </c>
      <c r="H353" s="40">
        <f>SUMIF('III K'!A:A,A353,'III K'!C:C)</f>
        <v>0</v>
      </c>
      <c r="I353" s="40">
        <f>SUMIF('IV K'!A:A,A353,'IV K'!B:B)</f>
        <v>0</v>
      </c>
      <c r="J353" s="40">
        <f>SUMIF('IV K'!A:A,A353,'IV K'!C:C)</f>
        <v>0</v>
      </c>
      <c r="K353" s="40">
        <f>SUMIF('2021 BEZ CLP'!A:A,A353,'2021 BEZ CLP'!B:B)</f>
        <v>4312.01</v>
      </c>
      <c r="L353" s="40">
        <f>SUMIF('2021 BEZ CLP'!A:A,A353,'2021 BEZ CLP'!C:C)</f>
        <v>903.58939999999996</v>
      </c>
    </row>
    <row r="354" spans="1:12">
      <c r="A354" s="44" t="s">
        <v>278</v>
      </c>
      <c r="B354" s="44" t="s">
        <v>422</v>
      </c>
      <c r="C354" s="3">
        <f>SUMIF('I K'!A:A,A354,'I K'!B:B)</f>
        <v>491.31</v>
      </c>
      <c r="D354" s="3">
        <f>SUMIF('I K'!A:A,A354,'I K'!C:C)</f>
        <v>245.745</v>
      </c>
      <c r="E354" s="3">
        <f>SUMIF('II K'!A:A,A354,'II K'!B:B)</f>
        <v>0</v>
      </c>
      <c r="F354" s="40">
        <f>SUMIF('II K'!A:A,A354,'II K'!C:C)</f>
        <v>0</v>
      </c>
      <c r="G354" s="40">
        <f>SUMIF('III K'!A:A,A354,'III K'!B:B)</f>
        <v>0</v>
      </c>
      <c r="H354" s="40">
        <f>SUMIF('III K'!A:A,A354,'III K'!C:C)</f>
        <v>0</v>
      </c>
      <c r="I354" s="40">
        <f>SUMIF('IV K'!A:A,A354,'IV K'!B:B)</f>
        <v>0</v>
      </c>
      <c r="J354" s="40">
        <f>SUMIF('IV K'!A:A,A354,'IV K'!C:C)</f>
        <v>0</v>
      </c>
      <c r="K354" s="40">
        <f>SUMIF('2021 BEZ CLP'!A:A,A354,'2021 BEZ CLP'!B:B)</f>
        <v>491.31</v>
      </c>
      <c r="L354" s="40">
        <f>SUMIF('2021 BEZ CLP'!A:A,A354,'2021 BEZ CLP'!C:C)</f>
        <v>245.745</v>
      </c>
    </row>
    <row r="355" spans="1:12">
      <c r="A355" s="44" t="s">
        <v>645</v>
      </c>
      <c r="B355" s="44" t="s">
        <v>426</v>
      </c>
      <c r="C355" s="3">
        <f>SUMIF('I K'!A:A,A355,'I K'!B:B)</f>
        <v>0</v>
      </c>
      <c r="D355" s="3">
        <f>SUMIF('I K'!A:A,A355,'I K'!C:C)</f>
        <v>0</v>
      </c>
      <c r="E355" s="3">
        <f>SUMIF('II K'!A:A,A355,'II K'!B:B)</f>
        <v>2262.87</v>
      </c>
      <c r="F355" s="40">
        <f>SUMIF('II K'!A:A,A355,'II K'!C:C)</f>
        <v>725.73</v>
      </c>
      <c r="G355" s="40">
        <f>SUMIF('III K'!A:A,A355,'III K'!B:B)</f>
        <v>540</v>
      </c>
      <c r="H355" s="40">
        <f>SUMIF('III K'!A:A,A355,'III K'!C:C)</f>
        <v>130.35</v>
      </c>
      <c r="I355" s="40">
        <f>SUMIF('IV K'!A:A,A355,'IV K'!B:B)</f>
        <v>540</v>
      </c>
      <c r="J355" s="40">
        <f>SUMIF('IV K'!A:A,A355,'IV K'!C:C)</f>
        <v>120.9</v>
      </c>
      <c r="K355" s="40">
        <f>SUMIF('2021 BEZ CLP'!A:A,A355,'2021 BEZ CLP'!B:B)</f>
        <v>3342.87</v>
      </c>
      <c r="L355" s="40">
        <f>SUMIF('2021 BEZ CLP'!A:A,A355,'2021 BEZ CLP'!C:C)</f>
        <v>976.98</v>
      </c>
    </row>
    <row r="356" spans="1:12">
      <c r="A356" s="44" t="s">
        <v>598</v>
      </c>
      <c r="B356" s="44" t="s">
        <v>427</v>
      </c>
      <c r="C356" s="3">
        <f>SUMIF('I K'!A:A,A356,'I K'!B:B)</f>
        <v>11104.37</v>
      </c>
      <c r="D356" s="3">
        <f>SUMIF('I K'!A:A,A356,'I K'!C:C)</f>
        <v>3344.1448</v>
      </c>
      <c r="E356" s="3">
        <f>SUMIF('II K'!A:A,A356,'II K'!B:B)</f>
        <v>1860.72</v>
      </c>
      <c r="F356" s="40">
        <f>SUMIF('II K'!A:A,A356,'II K'!C:C)</f>
        <v>533.86400000000003</v>
      </c>
      <c r="G356" s="40">
        <f>SUMIF('III K'!A:A,A356,'III K'!B:B)</f>
        <v>8733.86</v>
      </c>
      <c r="H356" s="40">
        <f>SUMIF('III K'!A:A,A356,'III K'!C:C)</f>
        <v>3276.9520000000002</v>
      </c>
      <c r="I356" s="40">
        <f>SUMIF('IV K'!A:A,A356,'IV K'!B:B)</f>
        <v>11032.91</v>
      </c>
      <c r="J356" s="40">
        <f>SUMIF('IV K'!A:A,A356,'IV K'!C:C)</f>
        <v>3188.9135999999999</v>
      </c>
      <c r="K356" s="40">
        <f>SUMIF('2021 BEZ CLP'!A:A,A356,'2021 BEZ CLP'!B:B)</f>
        <v>32731.86</v>
      </c>
      <c r="L356" s="40">
        <f>SUMIF('2021 BEZ CLP'!A:A,A356,'2021 BEZ CLP'!C:C)</f>
        <v>10343.874400000001</v>
      </c>
    </row>
    <row r="357" spans="1:12">
      <c r="A357" s="44" t="s">
        <v>249</v>
      </c>
      <c r="B357" s="44" t="s">
        <v>426</v>
      </c>
      <c r="C357" s="3">
        <f>SUMIF('I K'!A:A,A357,'I K'!B:B)</f>
        <v>5301.98</v>
      </c>
      <c r="D357" s="3">
        <f>SUMIF('I K'!A:A,A357,'I K'!C:C)</f>
        <v>1331.704</v>
      </c>
      <c r="E357" s="3">
        <f>SUMIF('II K'!A:A,A357,'II K'!B:B)</f>
        <v>1992.25</v>
      </c>
      <c r="F357" s="40">
        <f>SUMIF('II K'!A:A,A357,'II K'!C:C)</f>
        <v>666.40599999999995</v>
      </c>
      <c r="G357" s="40">
        <f>SUMIF('III K'!A:A,A357,'III K'!B:B)</f>
        <v>367.72</v>
      </c>
      <c r="H357" s="40">
        <f>SUMIF('III K'!A:A,A357,'III K'!C:C)</f>
        <v>78.183999999999997</v>
      </c>
      <c r="I357" s="40">
        <f>SUMIF('IV K'!A:A,A357,'IV K'!B:B)</f>
        <v>1572.1</v>
      </c>
      <c r="J357" s="40">
        <f>SUMIF('IV K'!A:A,A357,'IV K'!C:C)</f>
        <v>298.72699999999998</v>
      </c>
      <c r="K357" s="40">
        <f>SUMIF('2021 BEZ CLP'!A:A,A357,'2021 BEZ CLP'!B:B)</f>
        <v>9234.0499999999993</v>
      </c>
      <c r="L357" s="40">
        <f>SUMIF('2021 BEZ CLP'!A:A,A357,'2021 BEZ CLP'!C:C)</f>
        <v>2375.0210000000002</v>
      </c>
    </row>
    <row r="358" spans="1:12">
      <c r="A358" s="44" t="s">
        <v>84</v>
      </c>
      <c r="B358" s="44" t="s">
        <v>422</v>
      </c>
      <c r="C358" s="3">
        <f>SUMIF('I K'!A:A,A358,'I K'!B:B)</f>
        <v>0</v>
      </c>
      <c r="D358" s="3">
        <f>SUMIF('I K'!A:A,A358,'I K'!C:C)</f>
        <v>0</v>
      </c>
      <c r="E358" s="3">
        <f>SUMIF('II K'!A:A,A358,'II K'!B:B)</f>
        <v>249.14</v>
      </c>
      <c r="F358" s="40">
        <f>SUMIF('II K'!A:A,A358,'II K'!C:C)</f>
        <v>40.171999999999997</v>
      </c>
      <c r="G358" s="40">
        <f>SUMIF('III K'!A:A,A358,'III K'!B:B)</f>
        <v>518.78</v>
      </c>
      <c r="H358" s="40">
        <f>SUMIF('III K'!A:A,A358,'III K'!C:C)</f>
        <v>134.63399999999999</v>
      </c>
      <c r="I358" s="40">
        <f>SUMIF('IV K'!A:A,A358,'IV K'!B:B)</f>
        <v>0</v>
      </c>
      <c r="J358" s="40">
        <f>SUMIF('IV K'!A:A,A358,'IV K'!C:C)</f>
        <v>0</v>
      </c>
      <c r="K358" s="40">
        <f>SUMIF('2021 BEZ CLP'!A:A,A358,'2021 BEZ CLP'!B:B)</f>
        <v>767.92</v>
      </c>
      <c r="L358" s="40">
        <f>SUMIF('2021 BEZ CLP'!A:A,A358,'2021 BEZ CLP'!C:C)</f>
        <v>174.80600000000001</v>
      </c>
    </row>
    <row r="359" spans="1:12">
      <c r="A359" s="44" t="s">
        <v>118</v>
      </c>
      <c r="B359" s="44" t="s">
        <v>422</v>
      </c>
      <c r="C359" s="3">
        <f>SUMIF('I K'!A:A,A359,'I K'!B:B)</f>
        <v>892.92</v>
      </c>
      <c r="D359" s="3">
        <f>SUMIF('I K'!A:A,A359,'I K'!C:C)</f>
        <v>523.50599999999997</v>
      </c>
      <c r="E359" s="3">
        <f>SUMIF('II K'!A:A,A359,'II K'!B:B)</f>
        <v>992.96</v>
      </c>
      <c r="F359" s="40">
        <f>SUMIF('II K'!A:A,A359,'II K'!C:C)</f>
        <v>540.28499999999997</v>
      </c>
      <c r="G359" s="40">
        <f>SUMIF('III K'!A:A,A359,'III K'!B:B)</f>
        <v>0</v>
      </c>
      <c r="H359" s="40">
        <f>SUMIF('III K'!A:A,A359,'III K'!C:C)</f>
        <v>0</v>
      </c>
      <c r="I359" s="40">
        <f>SUMIF('IV K'!A:A,A359,'IV K'!B:B)</f>
        <v>431</v>
      </c>
      <c r="J359" s="40">
        <f>SUMIF('IV K'!A:A,A359,'IV K'!C:C)</f>
        <v>266.10000000000002</v>
      </c>
      <c r="K359" s="40">
        <f>SUMIF('2021 BEZ CLP'!A:A,A359,'2021 BEZ CLP'!B:B)</f>
        <v>2316.88</v>
      </c>
      <c r="L359" s="40">
        <f>SUMIF('2021 BEZ CLP'!A:A,A359,'2021 BEZ CLP'!C:C)</f>
        <v>1329.8910000000001</v>
      </c>
    </row>
    <row r="360" spans="1:12">
      <c r="A360" s="44" t="s">
        <v>443</v>
      </c>
      <c r="B360" s="44" t="s">
        <v>422</v>
      </c>
      <c r="C360" s="3">
        <f>SUMIF('I K'!A:A,A360,'I K'!B:B)</f>
        <v>1430</v>
      </c>
      <c r="D360" s="3">
        <f>SUMIF('I K'!A:A,A360,'I K'!C:C)</f>
        <v>1004.64</v>
      </c>
      <c r="E360" s="3">
        <f>SUMIF('II K'!A:A,A360,'II K'!B:B)</f>
        <v>0</v>
      </c>
      <c r="F360" s="40">
        <f>SUMIF('II K'!A:A,A360,'II K'!C:C)</f>
        <v>0</v>
      </c>
      <c r="G360" s="40">
        <f>SUMIF('III K'!A:A,A360,'III K'!B:B)</f>
        <v>0</v>
      </c>
      <c r="H360" s="40">
        <f>SUMIF('III K'!A:A,A360,'III K'!C:C)</f>
        <v>0</v>
      </c>
      <c r="I360" s="40">
        <f>SUMIF('IV K'!A:A,A360,'IV K'!B:B)</f>
        <v>0</v>
      </c>
      <c r="J360" s="40">
        <f>SUMIF('IV K'!A:A,A360,'IV K'!C:C)</f>
        <v>0</v>
      </c>
      <c r="K360" s="40">
        <f>SUMIF('2021 BEZ CLP'!A:A,A360,'2021 BEZ CLP'!B:B)</f>
        <v>1430</v>
      </c>
      <c r="L360" s="40">
        <f>SUMIF('2021 BEZ CLP'!A:A,A360,'2021 BEZ CLP'!C:C)</f>
        <v>1004.64</v>
      </c>
    </row>
    <row r="361" spans="1:12">
      <c r="A361" s="44" t="s">
        <v>39</v>
      </c>
      <c r="B361" s="44" t="s">
        <v>422</v>
      </c>
      <c r="C361" s="3">
        <f>SUMIF('I K'!A:A,A361,'I K'!B:B)</f>
        <v>0</v>
      </c>
      <c r="D361" s="3">
        <f>SUMIF('I K'!A:A,A361,'I K'!C:C)</f>
        <v>0</v>
      </c>
      <c r="E361" s="3">
        <f>SUMIF('II K'!A:A,A361,'II K'!B:B)</f>
        <v>207.85</v>
      </c>
      <c r="F361" s="40">
        <f>SUMIF('II K'!A:A,A361,'II K'!C:C)</f>
        <v>130.31200000000001</v>
      </c>
      <c r="G361" s="40">
        <f>SUMIF('III K'!A:A,A361,'III K'!B:B)</f>
        <v>0</v>
      </c>
      <c r="H361" s="40">
        <f>SUMIF('III K'!A:A,A361,'III K'!C:C)</f>
        <v>0</v>
      </c>
      <c r="I361" s="40">
        <f>SUMIF('IV K'!A:A,A361,'IV K'!B:B)</f>
        <v>211.76</v>
      </c>
      <c r="J361" s="40">
        <f>SUMIF('IV K'!A:A,A361,'IV K'!C:C)</f>
        <v>133.36000000000001</v>
      </c>
      <c r="K361" s="40">
        <f>SUMIF('2021 BEZ CLP'!A:A,A361,'2021 BEZ CLP'!B:B)</f>
        <v>419.61</v>
      </c>
      <c r="L361" s="40">
        <f>SUMIF('2021 BEZ CLP'!A:A,A361,'2021 BEZ CLP'!C:C)</f>
        <v>263.67200000000003</v>
      </c>
    </row>
    <row r="362" spans="1:12">
      <c r="A362" s="44" t="s">
        <v>42</v>
      </c>
      <c r="B362" s="44" t="s">
        <v>422</v>
      </c>
      <c r="C362" s="3">
        <f>SUMIF('I K'!A:A,A362,'I K'!B:B)</f>
        <v>0</v>
      </c>
      <c r="D362" s="3">
        <f>SUMIF('I K'!A:A,A362,'I K'!C:C)</f>
        <v>0</v>
      </c>
      <c r="E362" s="3">
        <f>SUMIF('II K'!A:A,A362,'II K'!B:B)</f>
        <v>455.26</v>
      </c>
      <c r="F362" s="40">
        <f>SUMIF('II K'!A:A,A362,'II K'!C:C)</f>
        <v>249.38</v>
      </c>
      <c r="G362" s="40">
        <f>SUMIF('III K'!A:A,A362,'III K'!B:B)</f>
        <v>0</v>
      </c>
      <c r="H362" s="40">
        <f>SUMIF('III K'!A:A,A362,'III K'!C:C)</f>
        <v>0</v>
      </c>
      <c r="I362" s="40">
        <f>SUMIF('IV K'!A:A,A362,'IV K'!B:B)</f>
        <v>393.35</v>
      </c>
      <c r="J362" s="40">
        <f>SUMIF('IV K'!A:A,A362,'IV K'!C:C)</f>
        <v>209.4</v>
      </c>
      <c r="K362" s="40">
        <f>SUMIF('2021 BEZ CLP'!A:A,A362,'2021 BEZ CLP'!B:B)</f>
        <v>848.61</v>
      </c>
      <c r="L362" s="40">
        <f>SUMIF('2021 BEZ CLP'!A:A,A362,'2021 BEZ CLP'!C:C)</f>
        <v>458.78</v>
      </c>
    </row>
    <row r="363" spans="1:12">
      <c r="A363" s="44" t="s">
        <v>793</v>
      </c>
      <c r="B363" s="44" t="s">
        <v>422</v>
      </c>
      <c r="C363" s="3">
        <f>SUMIF('I K'!A:A,A363,'I K'!B:B)</f>
        <v>0</v>
      </c>
      <c r="D363" s="3">
        <f>SUMIF('I K'!A:A,A363,'I K'!C:C)</f>
        <v>0</v>
      </c>
      <c r="E363" s="3">
        <f>SUMIF('II K'!A:A,A363,'II K'!B:B)</f>
        <v>0</v>
      </c>
      <c r="F363" s="40">
        <f>SUMIF('II K'!A:A,A363,'II K'!C:C)</f>
        <v>0</v>
      </c>
      <c r="G363" s="40">
        <f>SUMIF('III K'!A:A,A363,'III K'!B:B)</f>
        <v>0</v>
      </c>
      <c r="H363" s="40">
        <f>SUMIF('III K'!A:A,A363,'III K'!C:C)</f>
        <v>0</v>
      </c>
      <c r="I363" s="40">
        <f>SUMIF('IV K'!A:A,A363,'IV K'!B:B)</f>
        <v>0</v>
      </c>
      <c r="J363" s="40">
        <f>SUMIF('IV K'!A:A,A363,'IV K'!C:C)</f>
        <v>0</v>
      </c>
      <c r="K363" s="40">
        <f>SUMIF('2021 BEZ CLP'!A:A,A363,'2021 BEZ CLP'!B:B)</f>
        <v>0</v>
      </c>
      <c r="L363" s="40">
        <f>SUMIF('2021 BEZ CLP'!A:A,A363,'2021 BEZ CLP'!C:C)</f>
        <v>0</v>
      </c>
    </row>
    <row r="364" spans="1:12">
      <c r="A364" s="44" t="s">
        <v>36</v>
      </c>
      <c r="B364" s="44" t="s">
        <v>422</v>
      </c>
      <c r="C364" s="3">
        <f>SUMIF('I K'!A:A,A364,'I K'!B:B)</f>
        <v>0</v>
      </c>
      <c r="D364" s="3">
        <f>SUMIF('I K'!A:A,A364,'I K'!C:C)</f>
        <v>0</v>
      </c>
      <c r="E364" s="3">
        <f>SUMIF('II K'!A:A,A364,'II K'!B:B)</f>
        <v>293.08999999999997</v>
      </c>
      <c r="F364" s="40">
        <f>SUMIF('II K'!A:A,A364,'II K'!C:C)</f>
        <v>178.75399999999999</v>
      </c>
      <c r="G364" s="40">
        <f>SUMIF('III K'!A:A,A364,'III K'!B:B)</f>
        <v>0</v>
      </c>
      <c r="H364" s="40">
        <f>SUMIF('III K'!A:A,A364,'III K'!C:C)</f>
        <v>0</v>
      </c>
      <c r="I364" s="40">
        <f>SUMIF('IV K'!A:A,A364,'IV K'!B:B)</f>
        <v>359.16</v>
      </c>
      <c r="J364" s="40">
        <f>SUMIF('IV K'!A:A,A364,'IV K'!C:C)</f>
        <v>223.262</v>
      </c>
      <c r="K364" s="40">
        <f>SUMIF('2021 BEZ CLP'!A:A,A364,'2021 BEZ CLP'!B:B)</f>
        <v>652.25</v>
      </c>
      <c r="L364" s="40">
        <f>SUMIF('2021 BEZ CLP'!A:A,A364,'2021 BEZ CLP'!C:C)</f>
        <v>402.01600000000002</v>
      </c>
    </row>
    <row r="365" spans="1:12">
      <c r="A365" s="44" t="s">
        <v>632</v>
      </c>
      <c r="B365" s="44" t="s">
        <v>427</v>
      </c>
      <c r="C365" s="3">
        <f>SUMIF('I K'!A:A,A365,'I K'!B:B)</f>
        <v>8747.8700000000008</v>
      </c>
      <c r="D365" s="3">
        <f>SUMIF('I K'!A:A,A365,'I K'!C:C)</f>
        <v>2291.0803999999998</v>
      </c>
      <c r="E365" s="3">
        <f>SUMIF('II K'!A:A,A365,'II K'!B:B)</f>
        <v>4893.3</v>
      </c>
      <c r="F365" s="40">
        <f>SUMIF('II K'!A:A,A365,'II K'!C:C)</f>
        <v>1518.45</v>
      </c>
      <c r="G365" s="40">
        <f>SUMIF('III K'!A:A,A365,'III K'!B:B)</f>
        <v>18700.900000000001</v>
      </c>
      <c r="H365" s="40">
        <f>SUMIF('III K'!A:A,A365,'III K'!C:C)</f>
        <v>5287.91</v>
      </c>
      <c r="I365" s="40">
        <f>SUMIF('IV K'!A:A,A365,'IV K'!B:B)</f>
        <v>4542.5</v>
      </c>
      <c r="J365" s="40">
        <f>SUMIF('IV K'!A:A,A365,'IV K'!C:C)</f>
        <v>1661</v>
      </c>
      <c r="K365" s="40">
        <f>SUMIF('2021 BEZ CLP'!A:A,A365,'2021 BEZ CLP'!B:B)</f>
        <v>36884.57</v>
      </c>
      <c r="L365" s="40">
        <f>SUMIF('2021 BEZ CLP'!A:A,A365,'2021 BEZ CLP'!C:C)</f>
        <v>10758.440399999999</v>
      </c>
    </row>
    <row r="366" spans="1:12">
      <c r="A366" s="44" t="s">
        <v>169</v>
      </c>
      <c r="B366" s="44" t="s">
        <v>422</v>
      </c>
      <c r="C366" s="3">
        <f>SUMIF('I K'!A:A,A366,'I K'!B:B)</f>
        <v>588.03</v>
      </c>
      <c r="D366" s="3">
        <f>SUMIF('I K'!A:A,A366,'I K'!C:C)</f>
        <v>370.5</v>
      </c>
      <c r="E366" s="3">
        <f>SUMIF('II K'!A:A,A366,'II K'!B:B)</f>
        <v>2087.41</v>
      </c>
      <c r="F366" s="40">
        <f>SUMIF('II K'!A:A,A366,'II K'!C:C)</f>
        <v>1310.3699999999999</v>
      </c>
      <c r="G366" s="40">
        <f>SUMIF('III K'!A:A,A366,'III K'!B:B)</f>
        <v>0</v>
      </c>
      <c r="H366" s="40">
        <f>SUMIF('III K'!A:A,A366,'III K'!C:C)</f>
        <v>0</v>
      </c>
      <c r="I366" s="40">
        <f>SUMIF('IV K'!A:A,A366,'IV K'!B:B)</f>
        <v>0</v>
      </c>
      <c r="J366" s="40">
        <f>SUMIF('IV K'!A:A,A366,'IV K'!C:C)</f>
        <v>0</v>
      </c>
      <c r="K366" s="40">
        <f>SUMIF('2021 BEZ CLP'!A:A,A366,'2021 BEZ CLP'!B:B)</f>
        <v>2675.44</v>
      </c>
      <c r="L366" s="40">
        <f>SUMIF('2021 BEZ CLP'!A:A,A366,'2021 BEZ CLP'!C:C)</f>
        <v>1680.87</v>
      </c>
    </row>
    <row r="367" spans="1:12">
      <c r="A367" s="44" t="s">
        <v>246</v>
      </c>
      <c r="B367" s="44" t="s">
        <v>426</v>
      </c>
      <c r="C367" s="3">
        <f>SUMIF('I K'!A:A,A367,'I K'!B:B)</f>
        <v>949.08</v>
      </c>
      <c r="D367" s="3">
        <f>SUMIF('I K'!A:A,A367,'I K'!C:C)</f>
        <v>433.26</v>
      </c>
      <c r="E367" s="3">
        <f>SUMIF('II K'!A:A,A367,'II K'!B:B)</f>
        <v>0</v>
      </c>
      <c r="F367" s="40">
        <f>SUMIF('II K'!A:A,A367,'II K'!C:C)</f>
        <v>0</v>
      </c>
      <c r="G367" s="40">
        <f>SUMIF('III K'!A:A,A367,'III K'!B:B)</f>
        <v>976.62</v>
      </c>
      <c r="H367" s="40">
        <f>SUMIF('III K'!A:A,A367,'III K'!C:C)</f>
        <v>572.04</v>
      </c>
      <c r="I367" s="40">
        <f>SUMIF('IV K'!A:A,A367,'IV K'!B:B)</f>
        <v>989.34</v>
      </c>
      <c r="J367" s="40">
        <f>SUMIF('IV K'!A:A,A367,'IV K'!C:C)</f>
        <v>574.08000000000004</v>
      </c>
      <c r="K367" s="40">
        <f>SUMIF('2021 BEZ CLP'!A:A,A367,'2021 BEZ CLP'!B:B)</f>
        <v>2915.04</v>
      </c>
      <c r="L367" s="40">
        <f>SUMIF('2021 BEZ CLP'!A:A,A367,'2021 BEZ CLP'!C:C)</f>
        <v>1579.38</v>
      </c>
    </row>
    <row r="368" spans="1:12">
      <c r="A368" s="44" t="s">
        <v>177</v>
      </c>
      <c r="B368" s="44" t="s">
        <v>422</v>
      </c>
      <c r="C368" s="3">
        <f>SUMIF('I K'!A:A,A368,'I K'!B:B)</f>
        <v>3404.33</v>
      </c>
      <c r="D368" s="3">
        <f>SUMIF('I K'!A:A,A368,'I K'!C:C)</f>
        <v>1542.55</v>
      </c>
      <c r="E368" s="3">
        <f>SUMIF('II K'!A:A,A368,'II K'!B:B)</f>
        <v>2482.1999999999998</v>
      </c>
      <c r="F368" s="40">
        <f>SUMIF('II K'!A:A,A368,'II K'!C:C)</f>
        <v>1164.99</v>
      </c>
      <c r="G368" s="40">
        <f>SUMIF('III K'!A:A,A368,'III K'!B:B)</f>
        <v>1704.09</v>
      </c>
      <c r="H368" s="40">
        <f>SUMIF('III K'!A:A,A368,'III K'!C:C)</f>
        <v>435.87</v>
      </c>
      <c r="I368" s="40">
        <f>SUMIF('IV K'!A:A,A368,'IV K'!B:B)</f>
        <v>2178.9899999999998</v>
      </c>
      <c r="J368" s="40">
        <f>SUMIF('IV K'!A:A,A368,'IV K'!C:C)</f>
        <v>942.49</v>
      </c>
      <c r="K368" s="40">
        <f>SUMIF('2021 BEZ CLP'!A:A,A368,'2021 BEZ CLP'!B:B)</f>
        <v>9769.61</v>
      </c>
      <c r="L368" s="40">
        <f>SUMIF('2021 BEZ CLP'!A:A,A368,'2021 BEZ CLP'!C:C)</f>
        <v>4085.9</v>
      </c>
    </row>
    <row r="369" spans="1:12">
      <c r="A369" s="44" t="s">
        <v>646</v>
      </c>
      <c r="B369" s="44" t="s">
        <v>422</v>
      </c>
      <c r="C369" s="3">
        <f>SUMIF('I K'!A:A,A369,'I K'!B:B)</f>
        <v>0</v>
      </c>
      <c r="D369" s="3">
        <f>SUMIF('I K'!A:A,A369,'I K'!C:C)</f>
        <v>0</v>
      </c>
      <c r="E369" s="3">
        <f>SUMIF('II K'!A:A,A369,'II K'!B:B)</f>
        <v>0</v>
      </c>
      <c r="F369" s="40">
        <f>SUMIF('II K'!A:A,A369,'II K'!C:C)</f>
        <v>0</v>
      </c>
      <c r="G369" s="40">
        <f>SUMIF('III K'!A:A,A369,'III K'!B:B)</f>
        <v>0</v>
      </c>
      <c r="H369" s="40">
        <f>SUMIF('III K'!A:A,A369,'III K'!C:C)</f>
        <v>0</v>
      </c>
      <c r="I369" s="40">
        <f>SUMIF('IV K'!A:A,A369,'IV K'!B:B)</f>
        <v>120</v>
      </c>
      <c r="J369" s="40">
        <f>SUMIF('IV K'!A:A,A369,'IV K'!C:C)</f>
        <v>66.44</v>
      </c>
      <c r="K369" s="40">
        <f>SUMIF('2021 BEZ CLP'!A:A,A369,'2021 BEZ CLP'!B:B)</f>
        <v>120</v>
      </c>
      <c r="L369" s="40">
        <f>SUMIF('2021 BEZ CLP'!A:A,A369,'2021 BEZ CLP'!C:C)</f>
        <v>66.44</v>
      </c>
    </row>
    <row r="370" spans="1:12">
      <c r="A370" s="44" t="s">
        <v>192</v>
      </c>
      <c r="B370" s="44" t="s">
        <v>422</v>
      </c>
      <c r="C370" s="3">
        <f>SUMIF('I K'!A:A,A370,'I K'!B:B)</f>
        <v>0</v>
      </c>
      <c r="D370" s="3">
        <f>SUMIF('I K'!A:A,A370,'I K'!C:C)</f>
        <v>0</v>
      </c>
      <c r="E370" s="3">
        <f>SUMIF('II K'!A:A,A370,'II K'!B:B)</f>
        <v>171.2</v>
      </c>
      <c r="F370" s="40">
        <f>SUMIF('II K'!A:A,A370,'II K'!C:C)</f>
        <v>107.08</v>
      </c>
      <c r="G370" s="40">
        <f>SUMIF('III K'!A:A,A370,'III K'!B:B)</f>
        <v>0</v>
      </c>
      <c r="H370" s="40">
        <f>SUMIF('III K'!A:A,A370,'III K'!C:C)</f>
        <v>0</v>
      </c>
      <c r="I370" s="40">
        <f>SUMIF('IV K'!A:A,A370,'IV K'!B:B)</f>
        <v>171.49</v>
      </c>
      <c r="J370" s="40">
        <f>SUMIF('IV K'!A:A,A370,'IV K'!C:C)</f>
        <v>107.37</v>
      </c>
      <c r="K370" s="40">
        <f>SUMIF('2021 BEZ CLP'!A:A,A370,'2021 BEZ CLP'!B:B)</f>
        <v>342.69</v>
      </c>
      <c r="L370" s="40">
        <f>SUMIF('2021 BEZ CLP'!A:A,A370,'2021 BEZ CLP'!C:C)</f>
        <v>214.45</v>
      </c>
    </row>
    <row r="371" spans="1:12">
      <c r="A371" s="44" t="s">
        <v>263</v>
      </c>
      <c r="B371" s="44" t="s">
        <v>426</v>
      </c>
      <c r="C371" s="3">
        <f>SUMIF('I K'!A:A,A371,'I K'!B:B)</f>
        <v>5071.18</v>
      </c>
      <c r="D371" s="3">
        <f>SUMIF('I K'!A:A,A371,'I K'!C:C)</f>
        <v>1499.46</v>
      </c>
      <c r="E371" s="3">
        <f>SUMIF('II K'!A:A,A371,'II K'!B:B)</f>
        <v>1693.2</v>
      </c>
      <c r="F371" s="40">
        <f>SUMIF('II K'!A:A,A371,'II K'!C:C)</f>
        <v>600.6</v>
      </c>
      <c r="G371" s="40">
        <f>SUMIF('III K'!A:A,A371,'III K'!B:B)</f>
        <v>1789.8</v>
      </c>
      <c r="H371" s="40">
        <f>SUMIF('III K'!A:A,A371,'III K'!C:C)</f>
        <v>442.5</v>
      </c>
      <c r="I371" s="40">
        <f>SUMIF('IV K'!A:A,A371,'IV K'!B:B)</f>
        <v>6061.43</v>
      </c>
      <c r="J371" s="40">
        <f>SUMIF('IV K'!A:A,A371,'IV K'!C:C)</f>
        <v>1839.8536999999999</v>
      </c>
      <c r="K371" s="40">
        <f>SUMIF('2021 BEZ CLP'!A:A,A371,'2021 BEZ CLP'!B:B)</f>
        <v>14615.61</v>
      </c>
      <c r="L371" s="40">
        <f>SUMIF('2021 BEZ CLP'!A:A,A371,'2021 BEZ CLP'!C:C)</f>
        <v>4382.4137000000001</v>
      </c>
    </row>
    <row r="372" spans="1:12">
      <c r="A372" s="44" t="s">
        <v>217</v>
      </c>
      <c r="B372" s="44" t="s">
        <v>422</v>
      </c>
      <c r="C372" s="3">
        <f>SUMIF('I K'!A:A,A372,'I K'!B:B)</f>
        <v>0</v>
      </c>
      <c r="D372" s="3">
        <f>SUMIF('I K'!A:A,A372,'I K'!C:C)</f>
        <v>0</v>
      </c>
      <c r="E372" s="3">
        <f>SUMIF('II K'!A:A,A372,'II K'!B:B)</f>
        <v>0</v>
      </c>
      <c r="F372" s="40">
        <f>SUMIF('II K'!A:A,A372,'II K'!C:C)</f>
        <v>0</v>
      </c>
      <c r="G372" s="40">
        <f>SUMIF('III K'!A:A,A372,'III K'!B:B)</f>
        <v>0</v>
      </c>
      <c r="H372" s="40">
        <f>SUMIF('III K'!A:A,A372,'III K'!C:C)</f>
        <v>0</v>
      </c>
      <c r="I372" s="40">
        <f>SUMIF('IV K'!A:A,A372,'IV K'!B:B)</f>
        <v>0</v>
      </c>
      <c r="J372" s="40">
        <f>SUMIF('IV K'!A:A,A372,'IV K'!C:C)</f>
        <v>0</v>
      </c>
      <c r="K372" s="40">
        <f>SUMIF('2021 BEZ CLP'!A:A,A372,'2021 BEZ CLP'!B:B)</f>
        <v>0</v>
      </c>
      <c r="L372" s="40">
        <f>SUMIF('2021 BEZ CLP'!A:A,A372,'2021 BEZ CLP'!C:C)</f>
        <v>0</v>
      </c>
    </row>
    <row r="373" spans="1:12">
      <c r="A373" s="44" t="s">
        <v>695</v>
      </c>
      <c r="B373" s="44" t="s">
        <v>427</v>
      </c>
      <c r="C373" s="3">
        <f>SUMIF('I K'!A:A,A373,'I K'!B:B)</f>
        <v>5708.67</v>
      </c>
      <c r="D373" s="3">
        <f>SUMIF('I K'!A:A,A373,'I K'!C:C)</f>
        <v>641.27</v>
      </c>
      <c r="E373" s="3">
        <f>SUMIF('II K'!A:A,A373,'II K'!B:B)</f>
        <v>10428.4</v>
      </c>
      <c r="F373" s="40">
        <f>SUMIF('II K'!A:A,A373,'II K'!C:C)</f>
        <v>1161.7</v>
      </c>
      <c r="G373" s="40">
        <f>SUMIF('III K'!A:A,A373,'III K'!B:B)</f>
        <v>10043.620000000001</v>
      </c>
      <c r="H373" s="40">
        <f>SUMIF('III K'!A:A,A373,'III K'!C:C)</f>
        <v>1121.17</v>
      </c>
      <c r="I373" s="40">
        <f>SUMIF('IV K'!A:A,A373,'IV K'!B:B)</f>
        <v>5464.79</v>
      </c>
      <c r="J373" s="40">
        <f>SUMIF('IV K'!A:A,A373,'IV K'!C:C)</f>
        <v>786.24</v>
      </c>
      <c r="K373" s="40">
        <f>SUMIF('2021 BEZ CLP'!A:A,A373,'2021 BEZ CLP'!B:B)</f>
        <v>31645.48</v>
      </c>
      <c r="L373" s="40">
        <f>SUMIF('2021 BEZ CLP'!A:A,A373,'2021 BEZ CLP'!C:C)</f>
        <v>3710.38</v>
      </c>
    </row>
    <row r="374" spans="1:12">
      <c r="A374" s="44" t="s">
        <v>20</v>
      </c>
      <c r="B374" s="44" t="s">
        <v>422</v>
      </c>
      <c r="C374" s="3">
        <f>SUMIF('I K'!A:A,A374,'I K'!B:B)</f>
        <v>0</v>
      </c>
      <c r="D374" s="3">
        <f>SUMIF('I K'!A:A,A374,'I K'!C:C)</f>
        <v>0</v>
      </c>
      <c r="E374" s="3">
        <f>SUMIF('II K'!A:A,A374,'II K'!B:B)</f>
        <v>212.58</v>
      </c>
      <c r="F374" s="40">
        <f>SUMIF('II K'!A:A,A374,'II K'!C:C)</f>
        <v>137.81</v>
      </c>
      <c r="G374" s="40">
        <f>SUMIF('III K'!A:A,A374,'III K'!B:B)</f>
        <v>0</v>
      </c>
      <c r="H374" s="40">
        <f>SUMIF('III K'!A:A,A374,'III K'!C:C)</f>
        <v>0</v>
      </c>
      <c r="I374" s="40">
        <f>SUMIF('IV K'!A:A,A374,'IV K'!B:B)</f>
        <v>214.93</v>
      </c>
      <c r="J374" s="40">
        <f>SUMIF('IV K'!A:A,A374,'IV K'!C:C)</f>
        <v>139.22</v>
      </c>
      <c r="K374" s="40">
        <f>SUMIF('2021 BEZ CLP'!A:A,A374,'2021 BEZ CLP'!B:B)</f>
        <v>427.51</v>
      </c>
      <c r="L374" s="40">
        <f>SUMIF('2021 BEZ CLP'!A:A,A374,'2021 BEZ CLP'!C:C)</f>
        <v>277.02999999999997</v>
      </c>
    </row>
    <row r="375" spans="1:12">
      <c r="A375" s="44" t="s">
        <v>203</v>
      </c>
      <c r="B375" s="44" t="s">
        <v>422</v>
      </c>
      <c r="C375" s="3">
        <f>SUMIF('I K'!A:A,A375,'I K'!B:B)</f>
        <v>71.69</v>
      </c>
      <c r="D375" s="3">
        <f>SUMIF('I K'!A:A,A375,'I K'!C:C)</f>
        <v>43.298000000000002</v>
      </c>
      <c r="E375" s="3">
        <f>SUMIF('II K'!A:A,A375,'II K'!B:B)</f>
        <v>0</v>
      </c>
      <c r="F375" s="40">
        <f>SUMIF('II K'!A:A,A375,'II K'!C:C)</f>
        <v>0</v>
      </c>
      <c r="G375" s="40">
        <f>SUMIF('III K'!A:A,A375,'III K'!B:B)</f>
        <v>192.93</v>
      </c>
      <c r="H375" s="40">
        <f>SUMIF('III K'!A:A,A375,'III K'!C:C)</f>
        <v>124.623</v>
      </c>
      <c r="I375" s="40">
        <f>SUMIF('IV K'!A:A,A375,'IV K'!B:B)</f>
        <v>0</v>
      </c>
      <c r="J375" s="40">
        <f>SUMIF('IV K'!A:A,A375,'IV K'!C:C)</f>
        <v>0</v>
      </c>
      <c r="K375" s="40">
        <f>SUMIF('2021 BEZ CLP'!A:A,A375,'2021 BEZ CLP'!B:B)</f>
        <v>264.62</v>
      </c>
      <c r="L375" s="40">
        <f>SUMIF('2021 BEZ CLP'!A:A,A375,'2021 BEZ CLP'!C:C)</f>
        <v>167.92099999999999</v>
      </c>
    </row>
    <row r="376" spans="1:12">
      <c r="A376" s="44" t="s">
        <v>576</v>
      </c>
      <c r="B376" s="44" t="s">
        <v>422</v>
      </c>
      <c r="C376" s="3">
        <f>SUMIF('I K'!A:A,A376,'I K'!B:B)</f>
        <v>0</v>
      </c>
      <c r="D376" s="3">
        <f>SUMIF('I K'!A:A,A376,'I K'!C:C)</f>
        <v>0</v>
      </c>
      <c r="E376" s="3">
        <f>SUMIF('II K'!A:A,A376,'II K'!B:B)</f>
        <v>4025</v>
      </c>
      <c r="F376" s="40">
        <f>SUMIF('II K'!A:A,A376,'II K'!C:C)</f>
        <v>1157.2</v>
      </c>
      <c r="G376" s="40">
        <f>SUMIF('III K'!A:A,A376,'III K'!B:B)</f>
        <v>0</v>
      </c>
      <c r="H376" s="40">
        <f>SUMIF('III K'!A:A,A376,'III K'!C:C)</f>
        <v>0</v>
      </c>
      <c r="I376" s="40">
        <f>SUMIF('IV K'!A:A,A376,'IV K'!B:B)</f>
        <v>0</v>
      </c>
      <c r="J376" s="40">
        <f>SUMIF('IV K'!A:A,A376,'IV K'!C:C)</f>
        <v>0</v>
      </c>
      <c r="K376" s="40">
        <f>SUMIF('2021 BEZ CLP'!A:A,A376,'2021 BEZ CLP'!B:B)</f>
        <v>4025</v>
      </c>
      <c r="L376" s="40">
        <f>SUMIF('2021 BEZ CLP'!A:A,A376,'2021 BEZ CLP'!C:C)</f>
        <v>1157.2</v>
      </c>
    </row>
    <row r="377" spans="1:12">
      <c r="A377" s="44" t="s">
        <v>528</v>
      </c>
      <c r="B377" s="44" t="s">
        <v>422</v>
      </c>
      <c r="C377" s="3">
        <f>SUMIF('I K'!A:A,A377,'I K'!B:B)</f>
        <v>80.400000000000006</v>
      </c>
      <c r="D377" s="3">
        <f>SUMIF('I K'!A:A,A377,'I K'!C:C)</f>
        <v>50.62</v>
      </c>
      <c r="E377" s="3">
        <f>SUMIF('II K'!A:A,A377,'II K'!B:B)</f>
        <v>0</v>
      </c>
      <c r="F377" s="40">
        <f>SUMIF('II K'!A:A,A377,'II K'!C:C)</f>
        <v>0</v>
      </c>
      <c r="G377" s="40">
        <f>SUMIF('III K'!A:A,A377,'III K'!B:B)</f>
        <v>0</v>
      </c>
      <c r="H377" s="40">
        <f>SUMIF('III K'!A:A,A377,'III K'!C:C)</f>
        <v>0</v>
      </c>
      <c r="I377" s="40">
        <f>SUMIF('IV K'!A:A,A377,'IV K'!B:B)</f>
        <v>74.48</v>
      </c>
      <c r="J377" s="40">
        <f>SUMIF('IV K'!A:A,A377,'IV K'!C:C)</f>
        <v>44.887999999999998</v>
      </c>
      <c r="K377" s="40">
        <f>SUMIF('2021 BEZ CLP'!A:A,A377,'2021 BEZ CLP'!B:B)</f>
        <v>154.88</v>
      </c>
      <c r="L377" s="40">
        <f>SUMIF('2021 BEZ CLP'!A:A,A377,'2021 BEZ CLP'!C:C)</f>
        <v>95.507999999999996</v>
      </c>
    </row>
    <row r="378" spans="1:12">
      <c r="A378" s="44" t="s">
        <v>100</v>
      </c>
      <c r="B378" s="44" t="s">
        <v>422</v>
      </c>
      <c r="C378" s="3">
        <f>SUMIF('I K'!A:A,A378,'I K'!B:B)</f>
        <v>0</v>
      </c>
      <c r="D378" s="3">
        <f>SUMIF('I K'!A:A,A378,'I K'!C:C)</f>
        <v>0</v>
      </c>
      <c r="E378" s="3">
        <f>SUMIF('II K'!A:A,A378,'II K'!B:B)</f>
        <v>0</v>
      </c>
      <c r="F378" s="40">
        <f>SUMIF('II K'!A:A,A378,'II K'!C:C)</f>
        <v>0</v>
      </c>
      <c r="G378" s="40">
        <f>SUMIF('III K'!A:A,A378,'III K'!B:B)</f>
        <v>1043.31</v>
      </c>
      <c r="H378" s="40">
        <f>SUMIF('III K'!A:A,A378,'III K'!C:C)</f>
        <v>657.976</v>
      </c>
      <c r="I378" s="40">
        <f>SUMIF('IV K'!A:A,A378,'IV K'!B:B)</f>
        <v>0</v>
      </c>
      <c r="J378" s="40">
        <f>SUMIF('IV K'!A:A,A378,'IV K'!C:C)</f>
        <v>0</v>
      </c>
      <c r="K378" s="40">
        <f>SUMIF('2021 BEZ CLP'!A:A,A378,'2021 BEZ CLP'!B:B)</f>
        <v>1043.31</v>
      </c>
      <c r="L378" s="40">
        <f>SUMIF('2021 BEZ CLP'!A:A,A378,'2021 BEZ CLP'!C:C)</f>
        <v>657.976</v>
      </c>
    </row>
    <row r="379" spans="1:12">
      <c r="A379" s="44" t="s">
        <v>533</v>
      </c>
      <c r="B379" s="44" t="s">
        <v>427</v>
      </c>
      <c r="C379" s="3">
        <f>SUMIF('I K'!A:A,A379,'I K'!B:B)</f>
        <v>7810.97</v>
      </c>
      <c r="D379" s="3">
        <f>SUMIF('I K'!A:A,A379,'I K'!C:C)</f>
        <v>3299.96</v>
      </c>
      <c r="E379" s="3">
        <f>SUMIF('II K'!A:A,A379,'II K'!B:B)</f>
        <v>18861.61</v>
      </c>
      <c r="F379" s="40">
        <f>SUMIF('II K'!A:A,A379,'II K'!C:C)</f>
        <v>7975.0450000000001</v>
      </c>
      <c r="G379" s="40">
        <f>SUMIF('III K'!A:A,A379,'III K'!B:B)</f>
        <v>0</v>
      </c>
      <c r="H379" s="40">
        <f>SUMIF('III K'!A:A,A379,'III K'!C:C)</f>
        <v>0</v>
      </c>
      <c r="I379" s="40">
        <f>SUMIF('IV K'!A:A,A379,'IV K'!B:B)</f>
        <v>5306.4</v>
      </c>
      <c r="J379" s="40">
        <f>SUMIF('IV K'!A:A,A379,'IV K'!C:C)</f>
        <v>2412.1950000000002</v>
      </c>
      <c r="K379" s="40">
        <f>SUMIF('2021 BEZ CLP'!A:A,A379,'2021 BEZ CLP'!B:B)</f>
        <v>31978.98</v>
      </c>
      <c r="L379" s="40">
        <f>SUMIF('2021 BEZ CLP'!A:A,A379,'2021 BEZ CLP'!C:C)</f>
        <v>13687.2</v>
      </c>
    </row>
    <row r="380" spans="1:12">
      <c r="A380" s="44" t="s">
        <v>339</v>
      </c>
      <c r="B380" s="44" t="s">
        <v>427</v>
      </c>
      <c r="C380" s="3">
        <f>SUMIF('I K'!A:A,A380,'I K'!B:B)</f>
        <v>9588.86</v>
      </c>
      <c r="D380" s="3">
        <f>SUMIF('I K'!A:A,A380,'I K'!C:C)</f>
        <v>3135.1640000000002</v>
      </c>
      <c r="E380" s="3">
        <f>SUMIF('II K'!A:A,A380,'II K'!B:B)</f>
        <v>6373.78</v>
      </c>
      <c r="F380" s="40">
        <f>SUMIF('II K'!A:A,A380,'II K'!C:C)</f>
        <v>2212.806</v>
      </c>
      <c r="G380" s="40">
        <f>SUMIF('III K'!A:A,A380,'III K'!B:B)</f>
        <v>8650.0400000000009</v>
      </c>
      <c r="H380" s="40">
        <f>SUMIF('III K'!A:A,A380,'III K'!C:C)</f>
        <v>3189.9135000000001</v>
      </c>
      <c r="I380" s="40">
        <f>SUMIF('IV K'!A:A,A380,'IV K'!B:B)</f>
        <v>5976.01</v>
      </c>
      <c r="J380" s="40">
        <f>SUMIF('IV K'!A:A,A380,'IV K'!C:C)</f>
        <v>1991.6026999999999</v>
      </c>
      <c r="K380" s="40">
        <f>SUMIF('2021 BEZ CLP'!A:A,A380,'2021 BEZ CLP'!B:B)</f>
        <v>30588.69</v>
      </c>
      <c r="L380" s="40">
        <f>SUMIF('2021 BEZ CLP'!A:A,A380,'2021 BEZ CLP'!C:C)</f>
        <v>10529.486199999999</v>
      </c>
    </row>
    <row r="381" spans="1:12">
      <c r="A381" s="44" t="s">
        <v>548</v>
      </c>
      <c r="B381" s="44" t="s">
        <v>422</v>
      </c>
      <c r="C381" s="3">
        <f>SUMIF('I K'!A:A,A381,'I K'!B:B)</f>
        <v>0</v>
      </c>
      <c r="D381" s="3">
        <f>SUMIF('I K'!A:A,A381,'I K'!C:C)</f>
        <v>0</v>
      </c>
      <c r="E381" s="3">
        <f>SUMIF('II K'!A:A,A381,'II K'!B:B)</f>
        <v>0</v>
      </c>
      <c r="F381" s="40">
        <f>SUMIF('II K'!A:A,A381,'II K'!C:C)</f>
        <v>0</v>
      </c>
      <c r="G381" s="40">
        <f>SUMIF('III K'!A:A,A381,'III K'!B:B)</f>
        <v>1741.65</v>
      </c>
      <c r="H381" s="40">
        <f>SUMIF('III K'!A:A,A381,'III K'!C:C)</f>
        <v>790.81</v>
      </c>
      <c r="I381" s="40">
        <f>SUMIF('IV K'!A:A,A381,'IV K'!B:B)</f>
        <v>0</v>
      </c>
      <c r="J381" s="40">
        <f>SUMIF('IV K'!A:A,A381,'IV K'!C:C)</f>
        <v>0</v>
      </c>
      <c r="K381" s="40">
        <f>SUMIF('2021 BEZ CLP'!A:A,A381,'2021 BEZ CLP'!B:B)</f>
        <v>1741.65</v>
      </c>
      <c r="L381" s="40">
        <f>SUMIF('2021 BEZ CLP'!A:A,A381,'2021 BEZ CLP'!C:C)</f>
        <v>790.81</v>
      </c>
    </row>
    <row r="382" spans="1:12">
      <c r="A382" s="44" t="s">
        <v>145</v>
      </c>
      <c r="B382" s="44" t="s">
        <v>422</v>
      </c>
      <c r="C382" s="3">
        <f>SUMIF('I K'!A:A,A382,'I K'!B:B)</f>
        <v>537.57000000000005</v>
      </c>
      <c r="D382" s="3">
        <f>SUMIF('I K'!A:A,A382,'I K'!C:C)</f>
        <v>376.77</v>
      </c>
      <c r="E382" s="3">
        <f>SUMIF('II K'!A:A,A382,'II K'!B:B)</f>
        <v>1299.07</v>
      </c>
      <c r="F382" s="40">
        <f>SUMIF('II K'!A:A,A382,'II K'!C:C)</f>
        <v>837.83</v>
      </c>
      <c r="G382" s="40">
        <f>SUMIF('III K'!A:A,A382,'III K'!B:B)</f>
        <v>5392.45</v>
      </c>
      <c r="H382" s="40">
        <f>SUMIF('III K'!A:A,A382,'III K'!C:C)</f>
        <v>2833.87</v>
      </c>
      <c r="I382" s="40">
        <f>SUMIF('IV K'!A:A,A382,'IV K'!B:B)</f>
        <v>1247.53</v>
      </c>
      <c r="J382" s="40">
        <f>SUMIF('IV K'!A:A,A382,'IV K'!C:C)</f>
        <v>767.01</v>
      </c>
      <c r="K382" s="40">
        <f>SUMIF('2021 BEZ CLP'!A:A,A382,'2021 BEZ CLP'!B:B)</f>
        <v>8476.6200000000008</v>
      </c>
      <c r="L382" s="40">
        <f>SUMIF('2021 BEZ CLP'!A:A,A382,'2021 BEZ CLP'!C:C)</f>
        <v>4815.4799999999996</v>
      </c>
    </row>
    <row r="383" spans="1:12">
      <c r="A383" s="44" t="s">
        <v>67</v>
      </c>
      <c r="B383" s="44" t="s">
        <v>422</v>
      </c>
      <c r="C383" s="3">
        <f>SUMIF('I K'!A:A,A383,'I K'!B:B)</f>
        <v>439.3</v>
      </c>
      <c r="D383" s="3">
        <f>SUMIF('I K'!A:A,A383,'I K'!C:C)</f>
        <v>202.35499999999999</v>
      </c>
      <c r="E383" s="3">
        <f>SUMIF('II K'!A:A,A383,'II K'!B:B)</f>
        <v>437.12</v>
      </c>
      <c r="F383" s="40">
        <f>SUMIF('II K'!A:A,A383,'II K'!C:C)</f>
        <v>198.88800000000001</v>
      </c>
      <c r="G383" s="40">
        <f>SUMIF('III K'!A:A,A383,'III K'!B:B)</f>
        <v>1304.06</v>
      </c>
      <c r="H383" s="40">
        <f>SUMIF('III K'!A:A,A383,'III K'!C:C)</f>
        <v>601.30600000000004</v>
      </c>
      <c r="I383" s="40">
        <f>SUMIF('IV K'!A:A,A383,'IV K'!B:B)</f>
        <v>0</v>
      </c>
      <c r="J383" s="40">
        <f>SUMIF('IV K'!A:A,A383,'IV K'!C:C)</f>
        <v>0</v>
      </c>
      <c r="K383" s="40">
        <f>SUMIF('2021 BEZ CLP'!A:A,A383,'2021 BEZ CLP'!B:B)</f>
        <v>2180.48</v>
      </c>
      <c r="L383" s="40">
        <f>SUMIF('2021 BEZ CLP'!A:A,A383,'2021 BEZ CLP'!C:C)</f>
        <v>1002.549</v>
      </c>
    </row>
    <row r="384" spans="1:12">
      <c r="A384" s="44" t="s">
        <v>332</v>
      </c>
      <c r="B384" s="44" t="s">
        <v>426</v>
      </c>
      <c r="C384" s="3">
        <f>SUMIF('I K'!A:A,A384,'I K'!B:B)</f>
        <v>5625.97</v>
      </c>
      <c r="D384" s="3">
        <f>SUMIF('I K'!A:A,A384,'I K'!C:C)</f>
        <v>3243.1298000000002</v>
      </c>
      <c r="E384" s="3">
        <f>SUMIF('II K'!A:A,A384,'II K'!B:B)</f>
        <v>1138.2</v>
      </c>
      <c r="F384" s="40">
        <f>SUMIF('II K'!A:A,A384,'II K'!C:C)</f>
        <v>324.93200000000002</v>
      </c>
      <c r="G384" s="40">
        <f>SUMIF('III K'!A:A,A384,'III K'!B:B)</f>
        <v>0</v>
      </c>
      <c r="H384" s="40">
        <f>SUMIF('III K'!A:A,A384,'III K'!C:C)</f>
        <v>0</v>
      </c>
      <c r="I384" s="40">
        <f>SUMIF('IV K'!A:A,A384,'IV K'!B:B)</f>
        <v>3658.98</v>
      </c>
      <c r="J384" s="40">
        <f>SUMIF('IV K'!A:A,A384,'IV K'!C:C)</f>
        <v>2688.47</v>
      </c>
      <c r="K384" s="40">
        <f>SUMIF('2021 BEZ CLP'!A:A,A384,'2021 BEZ CLP'!B:B)</f>
        <v>10423.15</v>
      </c>
      <c r="L384" s="40">
        <f>SUMIF('2021 BEZ CLP'!A:A,A384,'2021 BEZ CLP'!C:C)</f>
        <v>6256.5317999999997</v>
      </c>
    </row>
    <row r="385" spans="1:12">
      <c r="A385" s="44" t="s">
        <v>64</v>
      </c>
      <c r="B385" s="44" t="s">
        <v>422</v>
      </c>
      <c r="C385" s="3">
        <f>SUMIF('I K'!A:A,A385,'I K'!B:B)</f>
        <v>0</v>
      </c>
      <c r="D385" s="3">
        <f>SUMIF('I K'!A:A,A385,'I K'!C:C)</f>
        <v>0</v>
      </c>
      <c r="E385" s="3">
        <f>SUMIF('II K'!A:A,A385,'II K'!B:B)</f>
        <v>2080</v>
      </c>
      <c r="F385" s="40">
        <f>SUMIF('II K'!A:A,A385,'II K'!C:C)</f>
        <v>1172</v>
      </c>
      <c r="G385" s="40">
        <f>SUMIF('III K'!A:A,A385,'III K'!B:B)</f>
        <v>0</v>
      </c>
      <c r="H385" s="40">
        <f>SUMIF('III K'!A:A,A385,'III K'!C:C)</f>
        <v>0</v>
      </c>
      <c r="I385" s="40">
        <f>SUMIF('IV K'!A:A,A385,'IV K'!B:B)</f>
        <v>3536</v>
      </c>
      <c r="J385" s="40">
        <f>SUMIF('IV K'!A:A,A385,'IV K'!C:C)</f>
        <v>2057.89</v>
      </c>
      <c r="K385" s="40">
        <f>SUMIF('2021 BEZ CLP'!A:A,A385,'2021 BEZ CLP'!B:B)</f>
        <v>5616</v>
      </c>
      <c r="L385" s="40">
        <f>SUMIF('2021 BEZ CLP'!A:A,A385,'2021 BEZ CLP'!C:C)</f>
        <v>3229.89</v>
      </c>
    </row>
    <row r="386" spans="1:12">
      <c r="A386" s="44" t="s">
        <v>9</v>
      </c>
      <c r="B386" s="44" t="s">
        <v>422</v>
      </c>
      <c r="C386" s="3">
        <f>SUMIF('I K'!A:A,A386,'I K'!B:B)</f>
        <v>226.41</v>
      </c>
      <c r="D386" s="3">
        <f>SUMIF('I K'!A:A,A386,'I K'!C:C)</f>
        <v>141.20699999999999</v>
      </c>
      <c r="E386" s="3">
        <f>SUMIF('II K'!A:A,A386,'II K'!B:B)</f>
        <v>398.53</v>
      </c>
      <c r="F386" s="40">
        <f>SUMIF('II K'!A:A,A386,'II K'!C:C)</f>
        <v>244.14599999999999</v>
      </c>
      <c r="G386" s="40">
        <f>SUMIF('III K'!A:A,A386,'III K'!B:B)</f>
        <v>162.22999999999999</v>
      </c>
      <c r="H386" s="40">
        <f>SUMIF('III K'!A:A,A386,'III K'!C:C)</f>
        <v>103.56</v>
      </c>
      <c r="I386" s="40">
        <f>SUMIF('IV K'!A:A,A386,'IV K'!B:B)</f>
        <v>1191.82</v>
      </c>
      <c r="J386" s="40">
        <f>SUMIF('IV K'!A:A,A386,'IV K'!C:C)</f>
        <v>519.75900000000001</v>
      </c>
      <c r="K386" s="40">
        <f>SUMIF('2021 BEZ CLP'!A:A,A386,'2021 BEZ CLP'!B:B)</f>
        <v>1978.99</v>
      </c>
      <c r="L386" s="40">
        <f>SUMIF('2021 BEZ CLP'!A:A,A386,'2021 BEZ CLP'!C:C)</f>
        <v>1008.672</v>
      </c>
    </row>
    <row r="387" spans="1:12">
      <c r="A387" s="44" t="s">
        <v>252</v>
      </c>
      <c r="B387" s="44" t="s">
        <v>422</v>
      </c>
      <c r="C387" s="3">
        <f>SUMIF('I K'!A:A,A387,'I K'!B:B)</f>
        <v>2222.88</v>
      </c>
      <c r="D387" s="3">
        <f>SUMIF('I K'!A:A,A387,'I K'!C:C)</f>
        <v>1001.67</v>
      </c>
      <c r="E387" s="3">
        <f>SUMIF('II K'!A:A,A387,'II K'!B:B)</f>
        <v>0</v>
      </c>
      <c r="F387" s="40">
        <f>SUMIF('II K'!A:A,A387,'II K'!C:C)</f>
        <v>0</v>
      </c>
      <c r="G387" s="40">
        <f>SUMIF('III K'!A:A,A387,'III K'!B:B)</f>
        <v>594.21</v>
      </c>
      <c r="H387" s="40">
        <f>SUMIF('III K'!A:A,A387,'III K'!C:C)</f>
        <v>249.69</v>
      </c>
      <c r="I387" s="40">
        <f>SUMIF('IV K'!A:A,A387,'IV K'!B:B)</f>
        <v>0</v>
      </c>
      <c r="J387" s="40">
        <f>SUMIF('IV K'!A:A,A387,'IV K'!C:C)</f>
        <v>0</v>
      </c>
      <c r="K387" s="40">
        <f>SUMIF('2021 BEZ CLP'!A:A,A387,'2021 BEZ CLP'!B:B)</f>
        <v>2817.09</v>
      </c>
      <c r="L387" s="40">
        <f>SUMIF('2021 BEZ CLP'!A:A,A387,'2021 BEZ CLP'!C:C)</f>
        <v>1251.3599999999999</v>
      </c>
    </row>
    <row r="388" spans="1:12">
      <c r="A388" s="44" t="s">
        <v>281</v>
      </c>
      <c r="B388" s="44" t="s">
        <v>427</v>
      </c>
      <c r="C388" s="3">
        <f>SUMIF('I K'!A:A,A388,'I K'!B:B)</f>
        <v>29286</v>
      </c>
      <c r="D388" s="3">
        <f>SUMIF('I K'!A:A,A388,'I K'!C:C)</f>
        <v>4477.4399999999996</v>
      </c>
      <c r="E388" s="3">
        <f>SUMIF('II K'!A:A,A388,'II K'!B:B)</f>
        <v>31553</v>
      </c>
      <c r="F388" s="40">
        <f>SUMIF('II K'!A:A,A388,'II K'!C:C)</f>
        <v>4145.18</v>
      </c>
      <c r="G388" s="40">
        <f>SUMIF('III K'!A:A,A388,'III K'!B:B)</f>
        <v>22636</v>
      </c>
      <c r="H388" s="40">
        <f>SUMIF('III K'!A:A,A388,'III K'!C:C)</f>
        <v>2519.77</v>
      </c>
      <c r="I388" s="40">
        <f>SUMIF('IV K'!A:A,A388,'IV K'!B:B)</f>
        <v>26935.09</v>
      </c>
      <c r="J388" s="40">
        <f>SUMIF('IV K'!A:A,A388,'IV K'!C:C)</f>
        <v>4552.0927000000001</v>
      </c>
      <c r="K388" s="40">
        <f>SUMIF('2021 BEZ CLP'!A:A,A388,'2021 BEZ CLP'!B:B)</f>
        <v>110410.09</v>
      </c>
      <c r="L388" s="40">
        <f>SUMIF('2021 BEZ CLP'!A:A,A388,'2021 BEZ CLP'!C:C)</f>
        <v>15694.4827</v>
      </c>
    </row>
    <row r="389" spans="1:12">
      <c r="A389" s="44" t="s">
        <v>226</v>
      </c>
      <c r="B389" s="44" t="s">
        <v>422</v>
      </c>
      <c r="C389" s="3">
        <f>SUMIF('I K'!A:A,A389,'I K'!B:B)</f>
        <v>0</v>
      </c>
      <c r="D389" s="3">
        <f>SUMIF('I K'!A:A,A389,'I K'!C:C)</f>
        <v>0</v>
      </c>
      <c r="E389" s="3">
        <f>SUMIF('II K'!A:A,A389,'II K'!B:B)</f>
        <v>0</v>
      </c>
      <c r="F389" s="40">
        <f>SUMIF('II K'!A:A,A389,'II K'!C:C)</f>
        <v>0</v>
      </c>
      <c r="G389" s="40">
        <f>SUMIF('III K'!A:A,A389,'III K'!B:B)</f>
        <v>0</v>
      </c>
      <c r="H389" s="40">
        <f>SUMIF('III K'!A:A,A389,'III K'!C:C)</f>
        <v>0</v>
      </c>
      <c r="I389" s="40">
        <f>SUMIF('IV K'!A:A,A389,'IV K'!B:B)</f>
        <v>0</v>
      </c>
      <c r="J389" s="40">
        <f>SUMIF('IV K'!A:A,A389,'IV K'!C:C)</f>
        <v>0</v>
      </c>
      <c r="K389" s="40">
        <f>SUMIF('2021 BEZ CLP'!A:A,A389,'2021 BEZ CLP'!B:B)</f>
        <v>0</v>
      </c>
      <c r="L389" s="40">
        <f>SUMIF('2021 BEZ CLP'!A:A,A389,'2021 BEZ CLP'!C:C)</f>
        <v>0</v>
      </c>
    </row>
    <row r="390" spans="1:12">
      <c r="A390" s="44" t="s">
        <v>557</v>
      </c>
      <c r="B390" s="44" t="s">
        <v>422</v>
      </c>
      <c r="C390" s="3">
        <f>SUMIF('I K'!A:A,A390,'I K'!B:B)</f>
        <v>0</v>
      </c>
      <c r="D390" s="3">
        <f>SUMIF('I K'!A:A,A390,'I K'!C:C)</f>
        <v>0</v>
      </c>
      <c r="E390" s="3">
        <f>SUMIF('II K'!A:A,A390,'II K'!B:B)</f>
        <v>1291.74</v>
      </c>
      <c r="F390" s="40">
        <f>SUMIF('II K'!A:A,A390,'II K'!C:C)</f>
        <v>555.29999999999995</v>
      </c>
      <c r="G390" s="40">
        <f>SUMIF('III K'!A:A,A390,'III K'!B:B)</f>
        <v>0</v>
      </c>
      <c r="H390" s="40">
        <f>SUMIF('III K'!A:A,A390,'III K'!C:C)</f>
        <v>0</v>
      </c>
      <c r="I390" s="40">
        <f>SUMIF('IV K'!A:A,A390,'IV K'!B:B)</f>
        <v>2784.44</v>
      </c>
      <c r="J390" s="40">
        <f>SUMIF('IV K'!A:A,A390,'IV K'!C:C)</f>
        <v>1686.36</v>
      </c>
      <c r="K390" s="40">
        <f>SUMIF('2021 BEZ CLP'!A:A,A390,'2021 BEZ CLP'!B:B)</f>
        <v>4076.18</v>
      </c>
      <c r="L390" s="40">
        <f>SUMIF('2021 BEZ CLP'!A:A,A390,'2021 BEZ CLP'!C:C)</f>
        <v>2241.66</v>
      </c>
    </row>
    <row r="391" spans="1:12">
      <c r="A391" s="44" t="s">
        <v>825</v>
      </c>
      <c r="B391" s="44" t="s">
        <v>427</v>
      </c>
      <c r="C391" s="3">
        <f>SUMIF('I K'!A:A,A391,'I K'!B:B)</f>
        <v>0</v>
      </c>
      <c r="D391" s="3">
        <f>SUMIF('I K'!A:A,A391,'I K'!C:C)</f>
        <v>0</v>
      </c>
      <c r="E391" s="3">
        <f>SUMIF('II K'!A:A,A391,'II K'!B:B)</f>
        <v>0</v>
      </c>
      <c r="F391" s="40">
        <f>SUMIF('II K'!A:A,A391,'II K'!C:C)</f>
        <v>0</v>
      </c>
      <c r="G391" s="40">
        <f>SUMIF('III K'!A:A,A391,'III K'!B:B)</f>
        <v>0</v>
      </c>
      <c r="H391" s="40">
        <f>SUMIF('III K'!A:A,A391,'III K'!C:C)</f>
        <v>0</v>
      </c>
      <c r="I391" s="40">
        <f>SUMIF('IV K'!A:A,A391,'IV K'!B:B)</f>
        <v>0</v>
      </c>
      <c r="J391" s="40">
        <f>SUMIF('IV K'!A:A,A391,'IV K'!C:C)</f>
        <v>0</v>
      </c>
      <c r="K391" s="40">
        <f>SUMIF('2021 BEZ CLP'!A:A,A391,'2021 BEZ CLP'!B:B)</f>
        <v>0</v>
      </c>
      <c r="L391" s="40">
        <f>SUMIF('2021 BEZ CLP'!A:A,A391,'2021 BEZ CLP'!C:C)</f>
        <v>0</v>
      </c>
    </row>
    <row r="392" spans="1:12">
      <c r="A392" s="44" t="s">
        <v>836</v>
      </c>
      <c r="B392" s="44" t="s">
        <v>422</v>
      </c>
      <c r="C392" s="3">
        <f>SUMIF('I K'!A:A,A392,'I K'!B:B)</f>
        <v>0</v>
      </c>
      <c r="D392" s="3">
        <f>SUMIF('I K'!A:A,A392,'I K'!C:C)</f>
        <v>0</v>
      </c>
      <c r="E392" s="3">
        <f>SUMIF('II K'!A:A,A392,'II K'!B:B)</f>
        <v>0</v>
      </c>
      <c r="F392" s="40">
        <f>SUMIF('II K'!A:A,A392,'II K'!C:C)</f>
        <v>0</v>
      </c>
      <c r="G392" s="40">
        <f>SUMIF('III K'!A:A,A392,'III K'!B:B)</f>
        <v>0</v>
      </c>
      <c r="H392" s="40">
        <f>SUMIF('III K'!A:A,A392,'III K'!C:C)</f>
        <v>0</v>
      </c>
      <c r="I392" s="40">
        <f>SUMIF('IV K'!A:A,A392,'IV K'!B:B)</f>
        <v>0</v>
      </c>
      <c r="J392" s="40">
        <f>SUMIF('IV K'!A:A,A392,'IV K'!C:C)</f>
        <v>0</v>
      </c>
      <c r="K392" s="40">
        <f>SUMIF('2021 BEZ CLP'!A:A,A392,'2021 BEZ CLP'!B:B)</f>
        <v>0</v>
      </c>
      <c r="L392" s="40">
        <f>SUMIF('2021 BEZ CLP'!A:A,A392,'2021 BEZ CLP'!C:C)</f>
        <v>0</v>
      </c>
    </row>
    <row r="393" spans="1:12">
      <c r="A393" s="44" t="s">
        <v>837</v>
      </c>
      <c r="B393" s="44" t="s">
        <v>426</v>
      </c>
      <c r="C393" s="3">
        <f>SUMIF('I K'!A:A,A393,'I K'!B:B)</f>
        <v>0</v>
      </c>
      <c r="D393" s="3">
        <f>SUMIF('I K'!A:A,A393,'I K'!C:C)</f>
        <v>0</v>
      </c>
      <c r="E393" s="3">
        <f>SUMIF('II K'!A:A,A393,'II K'!B:B)</f>
        <v>0</v>
      </c>
      <c r="F393" s="40">
        <f>SUMIF('II K'!A:A,A393,'II K'!C:C)</f>
        <v>0</v>
      </c>
      <c r="G393" s="40">
        <f>SUMIF('III K'!A:A,A393,'III K'!B:B)</f>
        <v>0</v>
      </c>
      <c r="H393" s="40">
        <f>SUMIF('III K'!A:A,A393,'III K'!C:C)</f>
        <v>0</v>
      </c>
      <c r="I393" s="40">
        <f>SUMIF('IV K'!A:A,A393,'IV K'!B:B)</f>
        <v>0</v>
      </c>
      <c r="J393" s="40">
        <f>SUMIF('IV K'!A:A,A393,'IV K'!C:C)</f>
        <v>0</v>
      </c>
      <c r="K393" s="40">
        <f>SUMIF('2021 BEZ CLP'!A:A,A393,'2021 BEZ CLP'!B:B)</f>
        <v>0</v>
      </c>
      <c r="L393" s="40">
        <f>SUMIF('2021 BEZ CLP'!A:A,A393,'2021 BEZ CLP'!C:C)</f>
        <v>0</v>
      </c>
    </row>
    <row r="394" spans="1:12">
      <c r="A394" s="44" t="s">
        <v>838</v>
      </c>
      <c r="B394" s="44" t="s">
        <v>427</v>
      </c>
      <c r="C394" s="3">
        <f>SUMIF('I K'!A:A,A394,'I K'!B:B)</f>
        <v>0</v>
      </c>
      <c r="D394" s="3">
        <f>SUMIF('I K'!A:A,A394,'I K'!C:C)</f>
        <v>0</v>
      </c>
      <c r="E394" s="3">
        <f>SUMIF('II K'!A:A,A394,'II K'!B:B)</f>
        <v>0</v>
      </c>
      <c r="F394" s="40">
        <f>SUMIF('II K'!A:A,A394,'II K'!C:C)</f>
        <v>0</v>
      </c>
      <c r="G394" s="40">
        <f>SUMIF('III K'!A:A,A394,'III K'!B:B)</f>
        <v>0</v>
      </c>
      <c r="H394" s="40">
        <f>SUMIF('III K'!A:A,A394,'III K'!C:C)</f>
        <v>0</v>
      </c>
      <c r="I394" s="40">
        <f>SUMIF('IV K'!A:A,A394,'IV K'!B:B)</f>
        <v>0</v>
      </c>
      <c r="J394" s="40">
        <f>SUMIF('IV K'!A:A,A394,'IV K'!C:C)</f>
        <v>0</v>
      </c>
      <c r="K394" s="40">
        <f>SUMIF('2021 BEZ CLP'!A:A,A394,'2021 BEZ CLP'!B:B)</f>
        <v>0</v>
      </c>
      <c r="L394" s="40">
        <f>SUMIF('2021 BEZ CLP'!A:A,A394,'2021 BEZ CLP'!C:C)</f>
        <v>0</v>
      </c>
    </row>
    <row r="395" spans="1:12">
      <c r="A395" s="44" t="s">
        <v>839</v>
      </c>
      <c r="B395" s="44" t="s">
        <v>422</v>
      </c>
      <c r="C395" s="3">
        <f>SUMIF('I K'!A:A,A395,'I K'!B:B)</f>
        <v>0</v>
      </c>
      <c r="D395" s="3">
        <f>SUMIF('I K'!A:A,A395,'I K'!C:C)</f>
        <v>0</v>
      </c>
      <c r="E395" s="3">
        <f>SUMIF('II K'!A:A,A395,'II K'!B:B)</f>
        <v>0</v>
      </c>
      <c r="F395" s="40">
        <f>SUMIF('II K'!A:A,A395,'II K'!C:C)</f>
        <v>0</v>
      </c>
      <c r="G395" s="40">
        <f>SUMIF('III K'!A:A,A395,'III K'!B:B)</f>
        <v>0</v>
      </c>
      <c r="H395" s="40">
        <f>SUMIF('III K'!A:A,A395,'III K'!C:C)</f>
        <v>0</v>
      </c>
      <c r="I395" s="40">
        <f>SUMIF('IV K'!A:A,A395,'IV K'!B:B)</f>
        <v>0</v>
      </c>
      <c r="J395" s="40">
        <f>SUMIF('IV K'!A:A,A395,'IV K'!C:C)</f>
        <v>0</v>
      </c>
      <c r="K395" s="40">
        <f>SUMIF('2021 BEZ CLP'!A:A,A395,'2021 BEZ CLP'!B:B)</f>
        <v>0</v>
      </c>
      <c r="L395" s="40">
        <f>SUMIF('2021 BEZ CLP'!A:A,A395,'2021 BEZ CLP'!C:C)</f>
        <v>0</v>
      </c>
    </row>
    <row r="396" spans="1:12">
      <c r="A396" s="44" t="s">
        <v>840</v>
      </c>
      <c r="B396" s="44" t="s">
        <v>426</v>
      </c>
      <c r="C396" s="3">
        <f>SUMIF('I K'!A:A,A396,'I K'!B:B)</f>
        <v>0</v>
      </c>
      <c r="D396" s="3">
        <f>SUMIF('I K'!A:A,A396,'I K'!C:C)</f>
        <v>0</v>
      </c>
      <c r="E396" s="3">
        <f>SUMIF('II K'!A:A,A396,'II K'!B:B)</f>
        <v>0</v>
      </c>
      <c r="F396" s="40">
        <f>SUMIF('II K'!A:A,A396,'II K'!C:C)</f>
        <v>0</v>
      </c>
      <c r="G396" s="40">
        <f>SUMIF('III K'!A:A,A396,'III K'!B:B)</f>
        <v>0</v>
      </c>
      <c r="H396" s="40">
        <f>SUMIF('III K'!A:A,A396,'III K'!C:C)</f>
        <v>0</v>
      </c>
      <c r="I396" s="40">
        <f>SUMIF('IV K'!A:A,A396,'IV K'!B:B)</f>
        <v>0</v>
      </c>
      <c r="J396" s="40">
        <f>SUMIF('IV K'!A:A,A396,'IV K'!C:C)</f>
        <v>0</v>
      </c>
      <c r="K396" s="40">
        <f>SUMIF('2021 BEZ CLP'!A:A,A396,'2021 BEZ CLP'!B:B)</f>
        <v>0</v>
      </c>
      <c r="L396" s="40">
        <f>SUMIF('2021 BEZ CLP'!A:A,A396,'2021 BEZ CLP'!C:C)</f>
        <v>0</v>
      </c>
    </row>
    <row r="397" spans="1:12">
      <c r="A397" s="44" t="s">
        <v>841</v>
      </c>
      <c r="B397" s="44" t="s">
        <v>422</v>
      </c>
      <c r="C397" s="3">
        <f>SUMIF('I K'!A:A,A397,'I K'!B:B)</f>
        <v>0</v>
      </c>
      <c r="D397" s="3">
        <f>SUMIF('I K'!A:A,A397,'I K'!C:C)</f>
        <v>0</v>
      </c>
      <c r="E397" s="3">
        <f>SUMIF('II K'!A:A,A397,'II K'!B:B)</f>
        <v>0</v>
      </c>
      <c r="F397" s="40">
        <f>SUMIF('II K'!A:A,A397,'II K'!C:C)</f>
        <v>0</v>
      </c>
      <c r="G397" s="40">
        <f>SUMIF('III K'!A:A,A397,'III K'!B:B)</f>
        <v>0</v>
      </c>
      <c r="H397" s="40">
        <f>SUMIF('III K'!A:A,A397,'III K'!C:C)</f>
        <v>0</v>
      </c>
      <c r="I397" s="40">
        <f>SUMIF('IV K'!A:A,A397,'IV K'!B:B)</f>
        <v>0</v>
      </c>
      <c r="J397" s="40">
        <f>SUMIF('IV K'!A:A,A397,'IV K'!C:C)</f>
        <v>0</v>
      </c>
      <c r="K397" s="40">
        <f>SUMIF('2021 BEZ CLP'!A:A,A397,'2021 BEZ CLP'!B:B)</f>
        <v>0</v>
      </c>
      <c r="L397" s="40">
        <f>SUMIF('2021 BEZ CLP'!A:A,A397,'2021 BEZ CLP'!C:C)</f>
        <v>0</v>
      </c>
    </row>
    <row r="398" spans="1:12">
      <c r="A398" s="44" t="s">
        <v>71</v>
      </c>
      <c r="B398" s="44" t="s">
        <v>422</v>
      </c>
      <c r="C398" s="3">
        <f>SUMIF('I K'!A:A,A398,'I K'!B:B)</f>
        <v>0</v>
      </c>
      <c r="D398" s="3">
        <f>SUMIF('I K'!A:A,A398,'I K'!C:C)</f>
        <v>0</v>
      </c>
      <c r="E398" s="3">
        <f>SUMIF('II K'!A:A,A398,'II K'!B:B)</f>
        <v>0</v>
      </c>
      <c r="F398" s="40">
        <f>SUMIF('II K'!A:A,A398,'II K'!C:C)</f>
        <v>0</v>
      </c>
      <c r="G398" s="40">
        <f>SUMIF('III K'!A:A,A398,'III K'!B:B)</f>
        <v>1527.5</v>
      </c>
      <c r="H398" s="40">
        <f>SUMIF('III K'!A:A,A398,'III K'!C:C)</f>
        <v>747.43499999999995</v>
      </c>
      <c r="I398" s="40">
        <f>SUMIF('IV K'!A:A,A398,'IV K'!B:B)</f>
        <v>0</v>
      </c>
      <c r="J398" s="40">
        <f>SUMIF('IV K'!A:A,A398,'IV K'!C:C)</f>
        <v>0</v>
      </c>
      <c r="K398" s="40">
        <f>SUMIF('2021 BEZ CLP'!A:A,A398,'2021 BEZ CLP'!B:B)</f>
        <v>1527.5</v>
      </c>
      <c r="L398" s="40">
        <f>SUMIF('2021 BEZ CLP'!A:A,A398,'2021 BEZ CLP'!C:C)</f>
        <v>747.43499999999995</v>
      </c>
    </row>
    <row r="399" spans="1:12">
      <c r="A399" s="44" t="s">
        <v>449</v>
      </c>
      <c r="B399" s="44" t="s">
        <v>422</v>
      </c>
      <c r="C399" s="3">
        <f>SUMIF('I K'!A:A,A399,'I K'!B:B)</f>
        <v>0</v>
      </c>
      <c r="D399" s="3">
        <f>SUMIF('I K'!A:A,A399,'I K'!C:C)</f>
        <v>0</v>
      </c>
      <c r="E399" s="3">
        <f>SUMIF('II K'!A:A,A399,'II K'!B:B)</f>
        <v>0</v>
      </c>
      <c r="F399" s="40">
        <f>SUMIF('II K'!A:A,A399,'II K'!C:C)</f>
        <v>0</v>
      </c>
      <c r="G399" s="40">
        <f>SUMIF('III K'!A:A,A399,'III K'!B:B)</f>
        <v>364.82</v>
      </c>
      <c r="H399" s="40">
        <f>SUMIF('III K'!A:A,A399,'III K'!C:C)</f>
        <v>185.42</v>
      </c>
      <c r="I399" s="40">
        <f>SUMIF('IV K'!A:A,A399,'IV K'!B:B)</f>
        <v>0</v>
      </c>
      <c r="J399" s="40">
        <f>SUMIF('IV K'!A:A,A399,'IV K'!C:C)</f>
        <v>0</v>
      </c>
      <c r="K399" s="40">
        <f>SUMIF('2021 BEZ CLP'!A:A,A399,'2021 BEZ CLP'!B:B)</f>
        <v>364.82</v>
      </c>
      <c r="L399" s="40">
        <f>SUMIF('2021 BEZ CLP'!A:A,A399,'2021 BEZ CLP'!C:C)</f>
        <v>185.42</v>
      </c>
    </row>
    <row r="400" spans="1:12">
      <c r="A400" s="44" t="s">
        <v>107</v>
      </c>
      <c r="B400" s="44" t="s">
        <v>422</v>
      </c>
      <c r="C400" s="3">
        <f>SUMIF('I K'!A:A,A400,'I K'!B:B)</f>
        <v>0</v>
      </c>
      <c r="D400" s="3">
        <f>SUMIF('I K'!A:A,A400,'I K'!C:C)</f>
        <v>0</v>
      </c>
      <c r="E400" s="3">
        <f>SUMIF('II K'!A:A,A400,'II K'!B:B)</f>
        <v>600</v>
      </c>
      <c r="F400" s="40">
        <f>SUMIF('II K'!A:A,A400,'II K'!C:C)</f>
        <v>480.5</v>
      </c>
      <c r="G400" s="40">
        <f>SUMIF('III K'!A:A,A400,'III K'!B:B)</f>
        <v>600</v>
      </c>
      <c r="H400" s="40">
        <f>SUMIF('III K'!A:A,A400,'III K'!C:C)</f>
        <v>472.4</v>
      </c>
      <c r="I400" s="40">
        <f>SUMIF('IV K'!A:A,A400,'IV K'!B:B)</f>
        <v>0</v>
      </c>
      <c r="J400" s="40">
        <f>SUMIF('IV K'!A:A,A400,'IV K'!C:C)</f>
        <v>0</v>
      </c>
      <c r="K400" s="40">
        <f>SUMIF('2021 BEZ CLP'!A:A,A400,'2021 BEZ CLP'!B:B)</f>
        <v>1200</v>
      </c>
      <c r="L400" s="40">
        <f>SUMIF('2021 BEZ CLP'!A:A,A400,'2021 BEZ CLP'!C:C)</f>
        <v>952.9</v>
      </c>
    </row>
    <row r="401" spans="1:12">
      <c r="A401" s="44" t="s">
        <v>228</v>
      </c>
      <c r="B401" s="44" t="s">
        <v>426</v>
      </c>
      <c r="C401" s="3">
        <f>SUMIF('I K'!A:A,A401,'I K'!B:B)</f>
        <v>0</v>
      </c>
      <c r="D401" s="3">
        <f>SUMIF('I K'!A:A,A401,'I K'!C:C)</f>
        <v>0</v>
      </c>
      <c r="E401" s="3">
        <f>SUMIF('II K'!A:A,A401,'II K'!B:B)</f>
        <v>0</v>
      </c>
      <c r="F401" s="40">
        <f>SUMIF('II K'!A:A,A401,'II K'!C:C)</f>
        <v>0</v>
      </c>
      <c r="G401" s="40">
        <f>SUMIF('III K'!A:A,A401,'III K'!B:B)</f>
        <v>0</v>
      </c>
      <c r="H401" s="40">
        <f>SUMIF('III K'!A:A,A401,'III K'!C:C)</f>
        <v>0</v>
      </c>
      <c r="I401" s="40">
        <f>SUMIF('IV K'!A:A,A401,'IV K'!B:B)</f>
        <v>1490.34</v>
      </c>
      <c r="J401" s="40">
        <f>SUMIF('IV K'!A:A,A401,'IV K'!C:C)</f>
        <v>613.27</v>
      </c>
      <c r="K401" s="40">
        <f>SUMIF('2021 BEZ CLP'!A:A,A401,'2021 BEZ CLP'!B:B)</f>
        <v>1490.34</v>
      </c>
      <c r="L401" s="40">
        <f>SUMIF('2021 BEZ CLP'!A:A,A401,'2021 BEZ CLP'!C:C)</f>
        <v>613.27</v>
      </c>
    </row>
    <row r="402" spans="1:12">
      <c r="A402" s="44" t="s">
        <v>19</v>
      </c>
      <c r="B402" s="44" t="s">
        <v>422</v>
      </c>
      <c r="C402" s="3">
        <f>SUMIF('I K'!A:A,A402,'I K'!B:B)</f>
        <v>0</v>
      </c>
      <c r="D402" s="3">
        <f>SUMIF('I K'!A:A,A402,'I K'!C:C)</f>
        <v>0</v>
      </c>
      <c r="E402" s="3">
        <f>SUMIF('II K'!A:A,A402,'II K'!B:B)</f>
        <v>0</v>
      </c>
      <c r="F402" s="40">
        <f>SUMIF('II K'!A:A,A402,'II K'!C:C)</f>
        <v>0</v>
      </c>
      <c r="G402" s="40">
        <f>SUMIF('III K'!A:A,A402,'III K'!B:B)</f>
        <v>0</v>
      </c>
      <c r="H402" s="40">
        <f>SUMIF('III K'!A:A,A402,'III K'!C:C)</f>
        <v>0</v>
      </c>
      <c r="I402" s="40">
        <f>SUMIF('IV K'!A:A,A402,'IV K'!B:B)</f>
        <v>0</v>
      </c>
      <c r="J402" s="40">
        <f>SUMIF('IV K'!A:A,A402,'IV K'!C:C)</f>
        <v>0</v>
      </c>
      <c r="K402" s="40">
        <f>SUMIF('2021 BEZ CLP'!A:A,A402,'2021 BEZ CLP'!B:B)</f>
        <v>0</v>
      </c>
      <c r="L402" s="40">
        <f>SUMIF('2021 BEZ CLP'!A:A,A402,'2021 BEZ CLP'!C:C)</f>
        <v>0</v>
      </c>
    </row>
    <row r="403" spans="1:12">
      <c r="A403" s="44" t="s">
        <v>374</v>
      </c>
      <c r="B403" s="44" t="s">
        <v>427</v>
      </c>
      <c r="C403" s="3">
        <f>SUMIF('I K'!A:A,A403,'I K'!B:B)</f>
        <v>24489.67</v>
      </c>
      <c r="D403" s="3">
        <f>SUMIF('I K'!A:A,A403,'I K'!C:C)</f>
        <v>8583.1695</v>
      </c>
      <c r="E403" s="3">
        <f>SUMIF('II K'!A:A,A403,'II K'!B:B)</f>
        <v>29579.16</v>
      </c>
      <c r="F403" s="40">
        <f>SUMIF('II K'!A:A,A403,'II K'!C:C)</f>
        <v>10006.143</v>
      </c>
      <c r="G403" s="40">
        <f>SUMIF('III K'!A:A,A403,'III K'!B:B)</f>
        <v>29237.51</v>
      </c>
      <c r="H403" s="40">
        <f>SUMIF('III K'!A:A,A403,'III K'!C:C)</f>
        <v>10124.084999999999</v>
      </c>
      <c r="I403" s="40">
        <f>SUMIF('IV K'!A:A,A403,'IV K'!B:B)</f>
        <v>8437.76</v>
      </c>
      <c r="J403" s="40">
        <f>SUMIF('IV K'!A:A,A403,'IV K'!C:C)</f>
        <v>3401.9110000000001</v>
      </c>
      <c r="K403" s="40">
        <f>SUMIF('2021 BEZ CLP'!A:A,A403,'2021 BEZ CLP'!B:B)</f>
        <v>91744.1</v>
      </c>
      <c r="L403" s="40">
        <f>SUMIF('2021 BEZ CLP'!A:A,A403,'2021 BEZ CLP'!C:C)</f>
        <v>32115.308499999999</v>
      </c>
    </row>
    <row r="404" spans="1:12">
      <c r="A404" s="44" t="s">
        <v>41</v>
      </c>
      <c r="B404" s="44" t="s">
        <v>422</v>
      </c>
      <c r="C404" s="3">
        <f>SUMIF('I K'!A:A,A404,'I K'!B:B)</f>
        <v>0</v>
      </c>
      <c r="D404" s="3">
        <f>SUMIF('I K'!A:A,A404,'I K'!C:C)</f>
        <v>0</v>
      </c>
      <c r="E404" s="3">
        <f>SUMIF('II K'!A:A,A404,'II K'!B:B)</f>
        <v>109</v>
      </c>
      <c r="F404" s="40">
        <f>SUMIF('II K'!A:A,A404,'II K'!C:C)</f>
        <v>102.9396</v>
      </c>
      <c r="G404" s="40">
        <f>SUMIF('III K'!A:A,A404,'III K'!B:B)</f>
        <v>650</v>
      </c>
      <c r="H404" s="40">
        <f>SUMIF('III K'!A:A,A404,'III K'!C:C)</f>
        <v>541.94000000000005</v>
      </c>
      <c r="I404" s="40">
        <f>SUMIF('IV K'!A:A,A404,'IV K'!B:B)</f>
        <v>100</v>
      </c>
      <c r="J404" s="40">
        <f>SUMIF('IV K'!A:A,A404,'IV K'!C:C)</f>
        <v>93.92</v>
      </c>
      <c r="K404" s="40">
        <f>SUMIF('2021 BEZ CLP'!A:A,A404,'2021 BEZ CLP'!B:B)</f>
        <v>859</v>
      </c>
      <c r="L404" s="40">
        <f>SUMIF('2021 BEZ CLP'!A:A,A404,'2021 BEZ CLP'!C:C)</f>
        <v>738.79960000000005</v>
      </c>
    </row>
    <row r="405" spans="1:12">
      <c r="A405" s="44" t="s">
        <v>335</v>
      </c>
      <c r="B405" s="44" t="s">
        <v>422</v>
      </c>
      <c r="C405" s="3">
        <f>SUMIF('I K'!A:A,A405,'I K'!B:B)</f>
        <v>4518.5</v>
      </c>
      <c r="D405" s="3">
        <f>SUMIF('I K'!A:A,A405,'I K'!C:C)</f>
        <v>1319.65</v>
      </c>
      <c r="E405" s="3">
        <f>SUMIF('II K'!A:A,A405,'II K'!B:B)</f>
        <v>955.79</v>
      </c>
      <c r="F405" s="40">
        <f>SUMIF('II K'!A:A,A405,'II K'!C:C)</f>
        <v>421.37</v>
      </c>
      <c r="G405" s="40">
        <f>SUMIF('III K'!A:A,A405,'III K'!B:B)</f>
        <v>3321</v>
      </c>
      <c r="H405" s="40">
        <f>SUMIF('III K'!A:A,A405,'III K'!C:C)</f>
        <v>955.6</v>
      </c>
      <c r="I405" s="40">
        <f>SUMIF('IV K'!A:A,A405,'IV K'!B:B)</f>
        <v>0</v>
      </c>
      <c r="J405" s="40">
        <f>SUMIF('IV K'!A:A,A405,'IV K'!C:C)</f>
        <v>0</v>
      </c>
      <c r="K405" s="40">
        <f>SUMIF('2021 BEZ CLP'!A:A,A405,'2021 BEZ CLP'!B:B)</f>
        <v>8795.2900000000009</v>
      </c>
      <c r="L405" s="40">
        <f>SUMIF('2021 BEZ CLP'!A:A,A405,'2021 BEZ CLP'!C:C)</f>
        <v>2696.62</v>
      </c>
    </row>
    <row r="406" spans="1:12">
      <c r="A406" s="44" t="s">
        <v>161</v>
      </c>
      <c r="B406" s="44" t="s">
        <v>422</v>
      </c>
      <c r="C406" s="3">
        <f>SUMIF('I K'!A:A,A406,'I K'!B:B)</f>
        <v>2750.09</v>
      </c>
      <c r="D406" s="3">
        <f>SUMIF('I K'!A:A,A406,'I K'!C:C)</f>
        <v>1586.836</v>
      </c>
      <c r="E406" s="3">
        <f>SUMIF('II K'!A:A,A406,'II K'!B:B)</f>
        <v>1702.75</v>
      </c>
      <c r="F406" s="40">
        <f>SUMIF('II K'!A:A,A406,'II K'!C:C)</f>
        <v>876.625</v>
      </c>
      <c r="G406" s="40">
        <f>SUMIF('III K'!A:A,A406,'III K'!B:B)</f>
        <v>1707.52</v>
      </c>
      <c r="H406" s="40">
        <f>SUMIF('III K'!A:A,A406,'III K'!C:C)</f>
        <v>884.65</v>
      </c>
      <c r="I406" s="40">
        <f>SUMIF('IV K'!A:A,A406,'IV K'!B:B)</f>
        <v>862.56</v>
      </c>
      <c r="J406" s="40">
        <f>SUMIF('IV K'!A:A,A406,'IV K'!C:C)</f>
        <v>445.72500000000002</v>
      </c>
      <c r="K406" s="40">
        <f>SUMIF('2021 BEZ CLP'!A:A,A406,'2021 BEZ CLP'!B:B)</f>
        <v>7022.92</v>
      </c>
      <c r="L406" s="40">
        <f>SUMIF('2021 BEZ CLP'!A:A,A406,'2021 BEZ CLP'!C:C)</f>
        <v>3793.8359999999998</v>
      </c>
    </row>
    <row r="407" spans="1:12">
      <c r="A407" s="44" t="s">
        <v>287</v>
      </c>
      <c r="B407" s="44" t="s">
        <v>422</v>
      </c>
      <c r="C407" s="3">
        <f>SUMIF('I K'!A:A,A407,'I K'!B:B)</f>
        <v>2820.9</v>
      </c>
      <c r="D407" s="3">
        <f>SUMIF('I K'!A:A,A407,'I K'!C:C)</f>
        <v>764.69</v>
      </c>
      <c r="E407" s="3">
        <f>SUMIF('II K'!A:A,A407,'II K'!B:B)</f>
        <v>684</v>
      </c>
      <c r="F407" s="40">
        <f>SUMIF('II K'!A:A,A407,'II K'!C:C)</f>
        <v>117.744</v>
      </c>
      <c r="G407" s="40">
        <f>SUMIF('III K'!A:A,A407,'III K'!B:B)</f>
        <v>936.84</v>
      </c>
      <c r="H407" s="40">
        <f>SUMIF('III K'!A:A,A407,'III K'!C:C)</f>
        <v>174.607</v>
      </c>
      <c r="I407" s="40">
        <f>SUMIF('IV K'!A:A,A407,'IV K'!B:B)</f>
        <v>3104.16</v>
      </c>
      <c r="J407" s="40">
        <f>SUMIF('IV K'!A:A,A407,'IV K'!C:C)</f>
        <v>977.45399999999995</v>
      </c>
      <c r="K407" s="40">
        <f>SUMIF('2021 BEZ CLP'!A:A,A407,'2021 BEZ CLP'!B:B)</f>
        <v>7545.9</v>
      </c>
      <c r="L407" s="40">
        <f>SUMIF('2021 BEZ CLP'!A:A,A407,'2021 BEZ CLP'!C:C)</f>
        <v>2034.4949999999999</v>
      </c>
    </row>
    <row r="408" spans="1:12">
      <c r="A408" s="44" t="s">
        <v>181</v>
      </c>
      <c r="B408" s="44" t="s">
        <v>422</v>
      </c>
      <c r="C408" s="3">
        <f>SUMIF('I K'!A:A,A408,'I K'!B:B)</f>
        <v>10351.6</v>
      </c>
      <c r="D408" s="3">
        <f>SUMIF('I K'!A:A,A408,'I K'!C:C)</f>
        <v>2254.5700000000002</v>
      </c>
      <c r="E408" s="3">
        <f>SUMIF('II K'!A:A,A408,'II K'!B:B)</f>
        <v>16776.32</v>
      </c>
      <c r="F408" s="40">
        <f>SUMIF('II K'!A:A,A408,'II K'!C:C)</f>
        <v>3871.28</v>
      </c>
      <c r="G408" s="40">
        <f>SUMIF('III K'!A:A,A408,'III K'!B:B)</f>
        <v>5388.86</v>
      </c>
      <c r="H408" s="40">
        <f>SUMIF('III K'!A:A,A408,'III K'!C:C)</f>
        <v>1339.76</v>
      </c>
      <c r="I408" s="40">
        <f>SUMIF('IV K'!A:A,A408,'IV K'!B:B)</f>
        <v>10702.92</v>
      </c>
      <c r="J408" s="40">
        <f>SUMIF('IV K'!A:A,A408,'IV K'!C:C)</f>
        <v>3344.69</v>
      </c>
      <c r="K408" s="40">
        <f>SUMIF('2021 BEZ CLP'!A:A,A408,'2021 BEZ CLP'!B:B)</f>
        <v>43219.7</v>
      </c>
      <c r="L408" s="40">
        <f>SUMIF('2021 BEZ CLP'!A:A,A408,'2021 BEZ CLP'!C:C)</f>
        <v>10810.3</v>
      </c>
    </row>
    <row r="409" spans="1:12">
      <c r="A409" s="44" t="s">
        <v>309</v>
      </c>
      <c r="B409" s="44" t="s">
        <v>830</v>
      </c>
      <c r="C409" s="3">
        <f>SUMIF('I K'!A:A,A409,'I K'!B:B)</f>
        <v>14500.6</v>
      </c>
      <c r="D409" s="3">
        <f>SUMIF('I K'!A:A,A409,'I K'!C:C)</f>
        <v>1025.7539999999999</v>
      </c>
      <c r="E409" s="3">
        <f>SUMIF('II K'!A:A,A409,'II K'!B:B)</f>
        <v>28383.96</v>
      </c>
      <c r="F409" s="40">
        <f>SUMIF('II K'!A:A,A409,'II K'!C:C)</f>
        <v>5715.8486999999996</v>
      </c>
      <c r="G409" s="40">
        <f>SUMIF('III K'!A:A,A409,'III K'!B:B)</f>
        <v>7679.48</v>
      </c>
      <c r="H409" s="40">
        <f>SUMIF('III K'!A:A,A409,'III K'!C:C)</f>
        <v>1687.0834</v>
      </c>
      <c r="I409" s="40">
        <f>SUMIF('IV K'!A:A,A409,'IV K'!B:B)</f>
        <v>27588.52</v>
      </c>
      <c r="J409" s="40">
        <f>SUMIF('IV K'!A:A,A409,'IV K'!C:C)</f>
        <v>5619.2452999999996</v>
      </c>
      <c r="K409" s="40">
        <f>SUMIF('2021 BEZ CLP'!A:A,A409,'2021 BEZ CLP'!B:B)</f>
        <v>78152.56</v>
      </c>
      <c r="L409" s="40">
        <f>SUMIF('2021 BEZ CLP'!A:A,A409,'2021 BEZ CLP'!C:C)</f>
        <v>14047.931399999999</v>
      </c>
    </row>
    <row r="410" spans="1:12">
      <c r="A410" s="44" t="s">
        <v>724</v>
      </c>
      <c r="B410" s="44" t="s">
        <v>427</v>
      </c>
      <c r="C410" s="3">
        <f>SUMIF('I K'!A:A,A410,'I K'!B:B)</f>
        <v>2300.14</v>
      </c>
      <c r="D410" s="3">
        <f>SUMIF('I K'!A:A,A410,'I K'!C:C)</f>
        <v>779.56</v>
      </c>
      <c r="E410" s="3">
        <f>SUMIF('II K'!A:A,A410,'II K'!B:B)</f>
        <v>1166.42</v>
      </c>
      <c r="F410" s="40">
        <f>SUMIF('II K'!A:A,A410,'II K'!C:C)</f>
        <v>207.822</v>
      </c>
      <c r="G410" s="40">
        <f>SUMIF('III K'!A:A,A410,'III K'!B:B)</f>
        <v>0</v>
      </c>
      <c r="H410" s="40">
        <f>SUMIF('III K'!A:A,A410,'III K'!C:C)</f>
        <v>0</v>
      </c>
      <c r="I410" s="40">
        <f>SUMIF('IV K'!A:A,A410,'IV K'!B:B)</f>
        <v>0</v>
      </c>
      <c r="J410" s="40">
        <f>SUMIF('IV K'!A:A,A410,'IV K'!C:C)</f>
        <v>0</v>
      </c>
      <c r="K410" s="40">
        <f>SUMIF('2021 BEZ CLP'!A:A,A410,'2021 BEZ CLP'!B:B)</f>
        <v>3466.56</v>
      </c>
      <c r="L410" s="40">
        <f>SUMIF('2021 BEZ CLP'!A:A,A410,'2021 BEZ CLP'!C:C)</f>
        <v>987.38199999999995</v>
      </c>
    </row>
    <row r="411" spans="1:12">
      <c r="A411" s="44" t="s">
        <v>356</v>
      </c>
      <c r="B411" s="44" t="s">
        <v>422</v>
      </c>
      <c r="C411" s="3">
        <f>SUMIF('I K'!A:A,A411,'I K'!B:B)</f>
        <v>1619.94</v>
      </c>
      <c r="D411" s="3">
        <f>SUMIF('I K'!A:A,A411,'I K'!C:C)</f>
        <v>942.9325</v>
      </c>
      <c r="E411" s="3">
        <f>SUMIF('II K'!A:A,A411,'II K'!B:B)</f>
        <v>1636.33</v>
      </c>
      <c r="F411" s="40">
        <f>SUMIF('II K'!A:A,A411,'II K'!C:C)</f>
        <v>866.3075</v>
      </c>
      <c r="G411" s="40">
        <f>SUMIF('III K'!A:A,A411,'III K'!B:B)</f>
        <v>2066.1</v>
      </c>
      <c r="H411" s="40">
        <f>SUMIF('III K'!A:A,A411,'III K'!C:C)</f>
        <v>1087.3030000000001</v>
      </c>
      <c r="I411" s="40">
        <f>SUMIF('IV K'!A:A,A411,'IV K'!B:B)</f>
        <v>3161.36</v>
      </c>
      <c r="J411" s="40">
        <f>SUMIF('IV K'!A:A,A411,'IV K'!C:C)</f>
        <v>1648.1855</v>
      </c>
      <c r="K411" s="40">
        <f>SUMIF('2021 BEZ CLP'!A:A,A411,'2021 BEZ CLP'!B:B)</f>
        <v>8483.73</v>
      </c>
      <c r="L411" s="40">
        <f>SUMIF('2021 BEZ CLP'!A:A,A411,'2021 BEZ CLP'!C:C)</f>
        <v>4544.7285000000002</v>
      </c>
    </row>
    <row r="412" spans="1:12">
      <c r="A412" s="44" t="s">
        <v>224</v>
      </c>
      <c r="B412" s="44" t="s">
        <v>423</v>
      </c>
      <c r="C412" s="3">
        <f>SUMIF('I K'!A:A,A412,'I K'!B:B)</f>
        <v>1497.73</v>
      </c>
      <c r="D412" s="3">
        <f>SUMIF('I K'!A:A,A412,'I K'!C:C)</f>
        <v>161.941</v>
      </c>
      <c r="E412" s="3">
        <f>SUMIF('II K'!A:A,A412,'II K'!B:B)</f>
        <v>2010.26</v>
      </c>
      <c r="F412" s="40">
        <f>SUMIF('II K'!A:A,A412,'II K'!C:C)</f>
        <v>131.94300000000001</v>
      </c>
      <c r="G412" s="40">
        <f>SUMIF('III K'!A:A,A412,'III K'!B:B)</f>
        <v>1293.71</v>
      </c>
      <c r="H412" s="40">
        <f>SUMIF('III K'!A:A,A412,'III K'!C:C)</f>
        <v>39.06</v>
      </c>
      <c r="I412" s="40">
        <f>SUMIF('IV K'!A:A,A412,'IV K'!B:B)</f>
        <v>2352.66</v>
      </c>
      <c r="J412" s="40">
        <f>SUMIF('IV K'!A:A,A412,'IV K'!C:C)</f>
        <v>466.149</v>
      </c>
      <c r="K412" s="40">
        <f>SUMIF('2021 BEZ CLP'!A:A,A412,'2021 BEZ CLP'!B:B)</f>
        <v>7154.36</v>
      </c>
      <c r="L412" s="40">
        <f>SUMIF('2021 BEZ CLP'!A:A,A412,'2021 BEZ CLP'!C:C)</f>
        <v>799.09299999999996</v>
      </c>
    </row>
    <row r="413" spans="1:12">
      <c r="A413" s="44" t="s">
        <v>276</v>
      </c>
      <c r="B413" s="44" t="s">
        <v>426</v>
      </c>
      <c r="C413" s="3">
        <f>SUMIF('I K'!A:A,A413,'I K'!B:B)</f>
        <v>2712.7</v>
      </c>
      <c r="D413" s="3">
        <f>SUMIF('I K'!A:A,A413,'I K'!C:C)</f>
        <v>1312.42</v>
      </c>
      <c r="E413" s="3">
        <f>SUMIF('II K'!A:A,A413,'II K'!B:B)</f>
        <v>0</v>
      </c>
      <c r="F413" s="40">
        <f>SUMIF('II K'!A:A,A413,'II K'!C:C)</f>
        <v>0</v>
      </c>
      <c r="G413" s="40">
        <f>SUMIF('III K'!A:A,A413,'III K'!B:B)</f>
        <v>2696.78</v>
      </c>
      <c r="H413" s="40">
        <f>SUMIF('III K'!A:A,A413,'III K'!C:C)</f>
        <v>1304.8</v>
      </c>
      <c r="I413" s="40">
        <f>SUMIF('IV K'!A:A,A413,'IV K'!B:B)</f>
        <v>2767.56</v>
      </c>
      <c r="J413" s="40">
        <f>SUMIF('IV K'!A:A,A413,'IV K'!C:C)</f>
        <v>1339.02</v>
      </c>
      <c r="K413" s="40">
        <f>SUMIF('2021 BEZ CLP'!A:A,A413,'2021 BEZ CLP'!B:B)</f>
        <v>8177.04</v>
      </c>
      <c r="L413" s="40">
        <f>SUMIF('2021 BEZ CLP'!A:A,A413,'2021 BEZ CLP'!C:C)</f>
        <v>3956.24</v>
      </c>
    </row>
    <row r="414" spans="1:12">
      <c r="A414" s="44" t="s">
        <v>50</v>
      </c>
      <c r="B414" s="44" t="s">
        <v>422</v>
      </c>
      <c r="C414" s="3">
        <f>SUMIF('I K'!A:A,A414,'I K'!B:B)</f>
        <v>327.12</v>
      </c>
      <c r="D414" s="3">
        <f>SUMIF('I K'!A:A,A414,'I K'!C:C)</f>
        <v>186.6</v>
      </c>
      <c r="E414" s="3">
        <f>SUMIF('II K'!A:A,A414,'II K'!B:B)</f>
        <v>330.59</v>
      </c>
      <c r="F414" s="40">
        <f>SUMIF('II K'!A:A,A414,'II K'!C:C)</f>
        <v>192.05</v>
      </c>
      <c r="G414" s="40">
        <f>SUMIF('III K'!A:A,A414,'III K'!B:B)</f>
        <v>0</v>
      </c>
      <c r="H414" s="40">
        <f>SUMIF('III K'!A:A,A414,'III K'!C:C)</f>
        <v>0</v>
      </c>
      <c r="I414" s="40">
        <f>SUMIF('IV K'!A:A,A414,'IV K'!B:B)</f>
        <v>336.26</v>
      </c>
      <c r="J414" s="40">
        <f>SUMIF('IV K'!A:A,A414,'IV K'!C:C)</f>
        <v>196.94</v>
      </c>
      <c r="K414" s="40">
        <f>SUMIF('2021 BEZ CLP'!A:A,A414,'2021 BEZ CLP'!B:B)</f>
        <v>993.97</v>
      </c>
      <c r="L414" s="40">
        <f>SUMIF('2021 BEZ CLP'!A:A,A414,'2021 BEZ CLP'!C:C)</f>
        <v>575.59</v>
      </c>
    </row>
    <row r="415" spans="1:12">
      <c r="A415" s="44" t="s">
        <v>124</v>
      </c>
      <c r="B415" s="44" t="s">
        <v>422</v>
      </c>
      <c r="C415" s="3">
        <f>SUMIF('I K'!A:A,A415,'I K'!B:B)</f>
        <v>1216.69</v>
      </c>
      <c r="D415" s="3">
        <f>SUMIF('I K'!A:A,A415,'I K'!C:C)</f>
        <v>750.95899999999995</v>
      </c>
      <c r="E415" s="3">
        <f>SUMIF('II K'!A:A,A415,'II K'!B:B)</f>
        <v>2695.16</v>
      </c>
      <c r="F415" s="40">
        <f>SUMIF('II K'!A:A,A415,'II K'!C:C)</f>
        <v>1321.3885</v>
      </c>
      <c r="G415" s="40">
        <f>SUMIF('III K'!A:A,A415,'III K'!B:B)</f>
        <v>1124.81</v>
      </c>
      <c r="H415" s="40">
        <f>SUMIF('III K'!A:A,A415,'III K'!C:C)</f>
        <v>709.12199999999996</v>
      </c>
      <c r="I415" s="40">
        <f>SUMIF('IV K'!A:A,A415,'IV K'!B:B)</f>
        <v>2184.04</v>
      </c>
      <c r="J415" s="40">
        <f>SUMIF('IV K'!A:A,A415,'IV K'!C:C)</f>
        <v>1364.268</v>
      </c>
      <c r="K415" s="40">
        <f>SUMIF('2021 BEZ CLP'!A:A,A415,'2021 BEZ CLP'!B:B)</f>
        <v>7220.7</v>
      </c>
      <c r="L415" s="40">
        <f>SUMIF('2021 BEZ CLP'!A:A,A415,'2021 BEZ CLP'!C:C)</f>
        <v>4145.7375000000002</v>
      </c>
    </row>
    <row r="416" spans="1:12">
      <c r="A416" s="44" t="s">
        <v>271</v>
      </c>
      <c r="B416" s="44" t="s">
        <v>422</v>
      </c>
      <c r="C416" s="3">
        <f>SUMIF('I K'!A:A,A416,'I K'!B:B)</f>
        <v>0</v>
      </c>
      <c r="D416" s="3">
        <f>SUMIF('I K'!A:A,A416,'I K'!C:C)</f>
        <v>0</v>
      </c>
      <c r="E416" s="3">
        <f>SUMIF('II K'!A:A,A416,'II K'!B:B)</f>
        <v>0</v>
      </c>
      <c r="F416" s="40">
        <f>SUMIF('II K'!A:A,A416,'II K'!C:C)</f>
        <v>0</v>
      </c>
      <c r="G416" s="40">
        <f>SUMIF('III K'!A:A,A416,'III K'!B:B)</f>
        <v>278</v>
      </c>
      <c r="H416" s="40">
        <f>SUMIF('III K'!A:A,A416,'III K'!C:C)</f>
        <v>210.74</v>
      </c>
      <c r="I416" s="40">
        <f>SUMIF('IV K'!A:A,A416,'IV K'!B:B)</f>
        <v>0</v>
      </c>
      <c r="J416" s="40">
        <f>SUMIF('IV K'!A:A,A416,'IV K'!C:C)</f>
        <v>0</v>
      </c>
      <c r="K416" s="40">
        <f>SUMIF('2021 BEZ CLP'!A:A,A416,'2021 BEZ CLP'!B:B)</f>
        <v>278</v>
      </c>
      <c r="L416" s="40">
        <f>SUMIF('2021 BEZ CLP'!A:A,A416,'2021 BEZ CLP'!C:C)</f>
        <v>210.74</v>
      </c>
    </row>
    <row r="417" spans="1:12">
      <c r="A417" s="44" t="s">
        <v>10</v>
      </c>
      <c r="B417" s="44" t="s">
        <v>422</v>
      </c>
      <c r="C417" s="3">
        <f>SUMIF('I K'!A:A,A417,'I K'!B:B)</f>
        <v>0</v>
      </c>
      <c r="D417" s="3">
        <f>SUMIF('I K'!A:A,A417,'I K'!C:C)</f>
        <v>0</v>
      </c>
      <c r="E417" s="3">
        <f>SUMIF('II K'!A:A,A417,'II K'!B:B)</f>
        <v>0</v>
      </c>
      <c r="F417" s="40">
        <f>SUMIF('II K'!A:A,A417,'II K'!C:C)</f>
        <v>0</v>
      </c>
      <c r="G417" s="40">
        <f>SUMIF('III K'!A:A,A417,'III K'!B:B)</f>
        <v>0</v>
      </c>
      <c r="H417" s="40">
        <f>SUMIF('III K'!A:A,A417,'III K'!C:C)</f>
        <v>0</v>
      </c>
      <c r="I417" s="40">
        <f>SUMIF('IV K'!A:A,A417,'IV K'!B:B)</f>
        <v>0</v>
      </c>
      <c r="J417" s="40">
        <f>SUMIF('IV K'!A:A,A417,'IV K'!C:C)</f>
        <v>0</v>
      </c>
      <c r="K417" s="40">
        <f>SUMIF('2021 BEZ CLP'!A:A,A417,'2021 BEZ CLP'!B:B)</f>
        <v>0</v>
      </c>
      <c r="L417" s="40">
        <f>SUMIF('2021 BEZ CLP'!A:A,A417,'2021 BEZ CLP'!C:C)</f>
        <v>0</v>
      </c>
    </row>
    <row r="418" spans="1:12">
      <c r="A418" s="44" t="s">
        <v>295</v>
      </c>
      <c r="B418" s="44" t="s">
        <v>422</v>
      </c>
      <c r="C418" s="3">
        <f>SUMIF('I K'!A:A,A418,'I K'!B:B)</f>
        <v>2911.8</v>
      </c>
      <c r="D418" s="3">
        <f>SUMIF('I K'!A:A,A418,'I K'!C:C)</f>
        <v>1350.9939999999999</v>
      </c>
      <c r="E418" s="3">
        <f>SUMIF('II K'!A:A,A418,'II K'!B:B)</f>
        <v>1054.26</v>
      </c>
      <c r="F418" s="40">
        <f>SUMIF('II K'!A:A,A418,'II K'!C:C)</f>
        <v>521.92550000000006</v>
      </c>
      <c r="G418" s="40">
        <f>SUMIF('III K'!A:A,A418,'III K'!B:B)</f>
        <v>2691.2</v>
      </c>
      <c r="H418" s="40">
        <f>SUMIF('III K'!A:A,A418,'III K'!C:C)</f>
        <v>1345.15</v>
      </c>
      <c r="I418" s="40">
        <f>SUMIF('IV K'!A:A,A418,'IV K'!B:B)</f>
        <v>797.62</v>
      </c>
      <c r="J418" s="40">
        <f>SUMIF('IV K'!A:A,A418,'IV K'!C:C)</f>
        <v>418.60849999999999</v>
      </c>
      <c r="K418" s="40">
        <f>SUMIF('2021 BEZ CLP'!A:A,A418,'2021 BEZ CLP'!B:B)</f>
        <v>7454.88</v>
      </c>
      <c r="L418" s="40">
        <f>SUMIF('2021 BEZ CLP'!A:A,A418,'2021 BEZ CLP'!C:C)</f>
        <v>3636.6779999999999</v>
      </c>
    </row>
    <row r="419" spans="1:12">
      <c r="A419" s="44" t="s">
        <v>236</v>
      </c>
      <c r="B419" s="44" t="s">
        <v>423</v>
      </c>
      <c r="C419" s="3">
        <f>SUMIF('I K'!A:A,A419,'I K'!B:B)</f>
        <v>0</v>
      </c>
      <c r="D419" s="3">
        <f>SUMIF('I K'!A:A,A419,'I K'!C:C)</f>
        <v>0</v>
      </c>
      <c r="E419" s="3">
        <f>SUMIF('II K'!A:A,A419,'II K'!B:B)</f>
        <v>6261.55</v>
      </c>
      <c r="F419" s="40">
        <f>SUMIF('II K'!A:A,A419,'II K'!C:C)</f>
        <v>2544.37</v>
      </c>
      <c r="G419" s="40">
        <f>SUMIF('III K'!A:A,A419,'III K'!B:B)</f>
        <v>7705.64</v>
      </c>
      <c r="H419" s="40">
        <f>SUMIF('III K'!A:A,A419,'III K'!C:C)</f>
        <v>2578.864</v>
      </c>
      <c r="I419" s="40">
        <f>SUMIF('IV K'!A:A,A419,'IV K'!B:B)</f>
        <v>211</v>
      </c>
      <c r="J419" s="40">
        <f>SUMIF('IV K'!A:A,A419,'IV K'!C:C)</f>
        <v>67.84</v>
      </c>
      <c r="K419" s="40">
        <f>SUMIF('2021 BEZ CLP'!A:A,A419,'2021 BEZ CLP'!B:B)</f>
        <v>22479.759999999998</v>
      </c>
      <c r="L419" s="40">
        <f>SUMIF('2021 BEZ CLP'!A:A,A419,'2021 BEZ CLP'!C:C)</f>
        <v>8262.2440000000006</v>
      </c>
    </row>
    <row r="420" spans="1:12">
      <c r="A420" s="44" t="s">
        <v>166</v>
      </c>
      <c r="B420" s="44" t="s">
        <v>422</v>
      </c>
      <c r="C420" s="3">
        <f>SUMIF('I K'!A:A,A420,'I K'!B:B)</f>
        <v>0</v>
      </c>
      <c r="D420" s="3">
        <f>SUMIF('I K'!A:A,A420,'I K'!C:C)</f>
        <v>0</v>
      </c>
      <c r="E420" s="3">
        <f>SUMIF('II K'!A:A,A420,'II K'!B:B)</f>
        <v>0</v>
      </c>
      <c r="F420" s="40">
        <f>SUMIF('II K'!A:A,A420,'II K'!C:C)</f>
        <v>0</v>
      </c>
      <c r="G420" s="40">
        <f>SUMIF('III K'!A:A,A420,'III K'!B:B)</f>
        <v>1315.49</v>
      </c>
      <c r="H420" s="40">
        <f>SUMIF('III K'!A:A,A420,'III K'!C:C)</f>
        <v>496.25900000000001</v>
      </c>
      <c r="I420" s="40">
        <f>SUMIF('IV K'!A:A,A420,'IV K'!B:B)</f>
        <v>0</v>
      </c>
      <c r="J420" s="40">
        <f>SUMIF('IV K'!A:A,A420,'IV K'!C:C)</f>
        <v>0</v>
      </c>
      <c r="K420" s="40">
        <f>SUMIF('2021 BEZ CLP'!A:A,A420,'2021 BEZ CLP'!B:B)</f>
        <v>1315.49</v>
      </c>
      <c r="L420" s="40">
        <f>SUMIF('2021 BEZ CLP'!A:A,A420,'2021 BEZ CLP'!C:C)</f>
        <v>496.25900000000001</v>
      </c>
    </row>
    <row r="421" spans="1:12">
      <c r="A421" s="44" t="s">
        <v>452</v>
      </c>
      <c r="B421" s="44" t="s">
        <v>426</v>
      </c>
      <c r="C421" s="3">
        <f>SUMIF('I K'!A:A,A421,'I K'!B:B)</f>
        <v>0</v>
      </c>
      <c r="D421" s="3">
        <f>SUMIF('I K'!A:A,A421,'I K'!C:C)</f>
        <v>0</v>
      </c>
      <c r="E421" s="3">
        <f>SUMIF('II K'!A:A,A421,'II K'!B:B)</f>
        <v>0</v>
      </c>
      <c r="F421" s="40">
        <f>SUMIF('II K'!A:A,A421,'II K'!C:C)</f>
        <v>0</v>
      </c>
      <c r="G421" s="40">
        <f>SUMIF('III K'!A:A,A421,'III K'!B:B)</f>
        <v>3936.07</v>
      </c>
      <c r="H421" s="40">
        <f>SUMIF('III K'!A:A,A421,'III K'!C:C)</f>
        <v>1433.91</v>
      </c>
      <c r="I421" s="40">
        <f>SUMIF('IV K'!A:A,A421,'IV K'!B:B)</f>
        <v>0</v>
      </c>
      <c r="J421" s="40">
        <f>SUMIF('IV K'!A:A,A421,'IV K'!C:C)</f>
        <v>0</v>
      </c>
      <c r="K421" s="40">
        <f>SUMIF('2021 BEZ CLP'!A:A,A421,'2021 BEZ CLP'!B:B)</f>
        <v>3936.07</v>
      </c>
      <c r="L421" s="40">
        <f>SUMIF('2021 BEZ CLP'!A:A,A421,'2021 BEZ CLP'!C:C)</f>
        <v>1433.91</v>
      </c>
    </row>
    <row r="422" spans="1:12">
      <c r="A422" s="44" t="s">
        <v>647</v>
      </c>
      <c r="B422" s="44" t="s">
        <v>422</v>
      </c>
      <c r="C422" s="3">
        <f>SUMIF('I K'!A:A,A422,'I K'!B:B)</f>
        <v>901.99</v>
      </c>
      <c r="D422" s="3">
        <f>SUMIF('I K'!A:A,A422,'I K'!C:C)</f>
        <v>363.00799999999998</v>
      </c>
      <c r="E422" s="3">
        <f>SUMIF('II K'!A:A,A422,'II K'!B:B)</f>
        <v>0</v>
      </c>
      <c r="F422" s="40">
        <f>SUMIF('II K'!A:A,A422,'II K'!C:C)</f>
        <v>0</v>
      </c>
      <c r="G422" s="40">
        <f>SUMIF('III K'!A:A,A422,'III K'!B:B)</f>
        <v>449.26</v>
      </c>
      <c r="H422" s="40">
        <f>SUMIF('III K'!A:A,A422,'III K'!C:C)</f>
        <v>175.64599999999999</v>
      </c>
      <c r="I422" s="40">
        <f>SUMIF('IV K'!A:A,A422,'IV K'!B:B)</f>
        <v>438.34</v>
      </c>
      <c r="J422" s="40">
        <f>SUMIF('IV K'!A:A,A422,'IV K'!C:C)</f>
        <v>191.82400000000001</v>
      </c>
      <c r="K422" s="40">
        <f>SUMIF('2021 BEZ CLP'!A:A,A422,'2021 BEZ CLP'!B:B)</f>
        <v>1789.59</v>
      </c>
      <c r="L422" s="40">
        <f>SUMIF('2021 BEZ CLP'!A:A,A422,'2021 BEZ CLP'!C:C)</f>
        <v>730.47799999999995</v>
      </c>
    </row>
    <row r="423" spans="1:12">
      <c r="A423" s="44" t="s">
        <v>22</v>
      </c>
      <c r="B423" s="44" t="s">
        <v>422</v>
      </c>
      <c r="C423" s="3">
        <f>SUMIF('I K'!A:A,A423,'I K'!B:B)</f>
        <v>0</v>
      </c>
      <c r="D423" s="3">
        <f>SUMIF('I K'!A:A,A423,'I K'!C:C)</f>
        <v>0</v>
      </c>
      <c r="E423" s="3">
        <f>SUMIF('II K'!A:A,A423,'II K'!B:B)</f>
        <v>0</v>
      </c>
      <c r="F423" s="40">
        <f>SUMIF('II K'!A:A,A423,'II K'!C:C)</f>
        <v>0</v>
      </c>
      <c r="G423" s="40">
        <f>SUMIF('III K'!A:A,A423,'III K'!B:B)</f>
        <v>0</v>
      </c>
      <c r="H423" s="40">
        <f>SUMIF('III K'!A:A,A423,'III K'!C:C)</f>
        <v>0</v>
      </c>
      <c r="I423" s="40">
        <f>SUMIF('IV K'!A:A,A423,'IV K'!B:B)</f>
        <v>0</v>
      </c>
      <c r="J423" s="40">
        <f>SUMIF('IV K'!A:A,A423,'IV K'!C:C)</f>
        <v>0</v>
      </c>
      <c r="K423" s="40">
        <f>SUMIF('2021 BEZ CLP'!A:A,A423,'2021 BEZ CLP'!B:B)</f>
        <v>0</v>
      </c>
      <c r="L423" s="40">
        <f>SUMIF('2021 BEZ CLP'!A:A,A423,'2021 BEZ CLP'!C:C)</f>
        <v>0</v>
      </c>
    </row>
    <row r="424" spans="1:12">
      <c r="A424" s="44" t="s">
        <v>453</v>
      </c>
      <c r="B424" s="44" t="s">
        <v>422</v>
      </c>
      <c r="C424" s="3">
        <f>SUMIF('I K'!A:A,A424,'I K'!B:B)</f>
        <v>200</v>
      </c>
      <c r="D424" s="3">
        <f>SUMIF('I K'!A:A,A424,'I K'!C:C)</f>
        <v>174.6</v>
      </c>
      <c r="E424" s="3">
        <f>SUMIF('II K'!A:A,A424,'II K'!B:B)</f>
        <v>0</v>
      </c>
      <c r="F424" s="40">
        <f>SUMIF('II K'!A:A,A424,'II K'!C:C)</f>
        <v>0</v>
      </c>
      <c r="G424" s="40">
        <f>SUMIF('III K'!A:A,A424,'III K'!B:B)</f>
        <v>224</v>
      </c>
      <c r="H424" s="40">
        <f>SUMIF('III K'!A:A,A424,'III K'!C:C)</f>
        <v>187.1</v>
      </c>
      <c r="I424" s="40">
        <f>SUMIF('IV K'!A:A,A424,'IV K'!B:B)</f>
        <v>600</v>
      </c>
      <c r="J424" s="40">
        <f>SUMIF('IV K'!A:A,A424,'IV K'!C:C)</f>
        <v>503.55</v>
      </c>
      <c r="K424" s="40">
        <f>SUMIF('2021 BEZ CLP'!A:A,A424,'2021 BEZ CLP'!B:B)</f>
        <v>1024</v>
      </c>
      <c r="L424" s="40">
        <f>SUMIF('2021 BEZ CLP'!A:A,A424,'2021 BEZ CLP'!C:C)</f>
        <v>865.25</v>
      </c>
    </row>
    <row r="425" spans="1:12">
      <c r="A425" s="44" t="s">
        <v>81</v>
      </c>
      <c r="B425" s="44" t="s">
        <v>422</v>
      </c>
      <c r="C425" s="3">
        <f>SUMIF('I K'!A:A,A425,'I K'!B:B)</f>
        <v>0</v>
      </c>
      <c r="D425" s="3">
        <f>SUMIF('I K'!A:A,A425,'I K'!C:C)</f>
        <v>0</v>
      </c>
      <c r="E425" s="3">
        <f>SUMIF('II K'!A:A,A425,'II K'!B:B)</f>
        <v>1104</v>
      </c>
      <c r="F425" s="40">
        <f>SUMIF('II K'!A:A,A425,'II K'!C:C)</f>
        <v>645.09</v>
      </c>
      <c r="G425" s="40">
        <f>SUMIF('III K'!A:A,A425,'III K'!B:B)</f>
        <v>0</v>
      </c>
      <c r="H425" s="40">
        <f>SUMIF('III K'!A:A,A425,'III K'!C:C)</f>
        <v>0</v>
      </c>
      <c r="I425" s="40">
        <f>SUMIF('IV K'!A:A,A425,'IV K'!B:B)</f>
        <v>0</v>
      </c>
      <c r="J425" s="40">
        <f>SUMIF('IV K'!A:A,A425,'IV K'!C:C)</f>
        <v>0</v>
      </c>
      <c r="K425" s="40">
        <f>SUMIF('2021 BEZ CLP'!A:A,A425,'2021 BEZ CLP'!B:B)</f>
        <v>1104</v>
      </c>
      <c r="L425" s="40">
        <f>SUMIF('2021 BEZ CLP'!A:A,A425,'2021 BEZ CLP'!C:C)</f>
        <v>645.09</v>
      </c>
    </row>
    <row r="426" spans="1:12">
      <c r="A426" s="44" t="s">
        <v>179</v>
      </c>
      <c r="B426" s="44" t="s">
        <v>422</v>
      </c>
      <c r="C426" s="3">
        <f>SUMIF('I K'!A:A,A426,'I K'!B:B)</f>
        <v>4435.2</v>
      </c>
      <c r="D426" s="3">
        <f>SUMIF('I K'!A:A,A426,'I K'!C:C)</f>
        <v>3081.2</v>
      </c>
      <c r="E426" s="3">
        <f>SUMIF('II K'!A:A,A426,'II K'!B:B)</f>
        <v>4435.2</v>
      </c>
      <c r="F426" s="40">
        <f>SUMIF('II K'!A:A,A426,'II K'!C:C)</f>
        <v>3031</v>
      </c>
      <c r="G426" s="40">
        <f>SUMIF('III K'!A:A,A426,'III K'!B:B)</f>
        <v>4435.2</v>
      </c>
      <c r="H426" s="40">
        <f>SUMIF('III K'!A:A,A426,'III K'!C:C)</f>
        <v>3068.8</v>
      </c>
      <c r="I426" s="40">
        <f>SUMIF('IV K'!A:A,A426,'IV K'!B:B)</f>
        <v>0</v>
      </c>
      <c r="J426" s="40">
        <f>SUMIF('IV K'!A:A,A426,'IV K'!C:C)</f>
        <v>0</v>
      </c>
      <c r="K426" s="40">
        <f>SUMIF('2021 BEZ CLP'!A:A,A426,'2021 BEZ CLP'!B:B)</f>
        <v>13305.6</v>
      </c>
      <c r="L426" s="40">
        <f>SUMIF('2021 BEZ CLP'!A:A,A426,'2021 BEZ CLP'!C:C)</f>
        <v>9181</v>
      </c>
    </row>
    <row r="427" spans="1:12">
      <c r="A427" s="44" t="s">
        <v>520</v>
      </c>
      <c r="B427" s="44" t="s">
        <v>422</v>
      </c>
      <c r="C427" s="3">
        <f>SUMIF('I K'!A:A,A427,'I K'!B:B)</f>
        <v>0</v>
      </c>
      <c r="D427" s="3">
        <f>SUMIF('I K'!A:A,A427,'I K'!C:C)</f>
        <v>0</v>
      </c>
      <c r="E427" s="3">
        <f>SUMIF('II K'!A:A,A427,'II K'!B:B)</f>
        <v>0</v>
      </c>
      <c r="F427" s="40">
        <f>SUMIF('II K'!A:A,A427,'II K'!C:C)</f>
        <v>0</v>
      </c>
      <c r="G427" s="40">
        <f>SUMIF('III K'!A:A,A427,'III K'!B:B)</f>
        <v>0</v>
      </c>
      <c r="H427" s="40">
        <f>SUMIF('III K'!A:A,A427,'III K'!C:C)</f>
        <v>0</v>
      </c>
      <c r="I427" s="40">
        <f>SUMIF('IV K'!A:A,A427,'IV K'!B:B)</f>
        <v>244.16</v>
      </c>
      <c r="J427" s="40">
        <f>SUMIF('IV K'!A:A,A427,'IV K'!C:C)</f>
        <v>93.736000000000004</v>
      </c>
      <c r="K427" s="40">
        <f>SUMIF('2021 BEZ CLP'!A:A,A427,'2021 BEZ CLP'!B:B)</f>
        <v>244.16</v>
      </c>
      <c r="L427" s="40">
        <f>SUMIF('2021 BEZ CLP'!A:A,A427,'2021 BEZ CLP'!C:C)</f>
        <v>93.736000000000004</v>
      </c>
    </row>
    <row r="428" spans="1:12">
      <c r="A428" s="44" t="s">
        <v>563</v>
      </c>
      <c r="B428" s="44" t="s">
        <v>422</v>
      </c>
      <c r="C428" s="3">
        <f>SUMIF('I K'!A:A,A428,'I K'!B:B)</f>
        <v>0</v>
      </c>
      <c r="D428" s="3">
        <f>SUMIF('I K'!A:A,A428,'I K'!C:C)</f>
        <v>0</v>
      </c>
      <c r="E428" s="3">
        <f>SUMIF('II K'!A:A,A428,'II K'!B:B)</f>
        <v>336</v>
      </c>
      <c r="F428" s="40">
        <f>SUMIF('II K'!A:A,A428,'II K'!C:C)</f>
        <v>212.28</v>
      </c>
      <c r="G428" s="40">
        <f>SUMIF('III K'!A:A,A428,'III K'!B:B)</f>
        <v>432</v>
      </c>
      <c r="H428" s="40">
        <f>SUMIF('III K'!A:A,A428,'III K'!C:C)</f>
        <v>270.68</v>
      </c>
      <c r="I428" s="40">
        <f>SUMIF('IV K'!A:A,A428,'IV K'!B:B)</f>
        <v>216</v>
      </c>
      <c r="J428" s="40">
        <f>SUMIF('IV K'!A:A,A428,'IV K'!C:C)</f>
        <v>143.22</v>
      </c>
      <c r="K428" s="40">
        <f>SUMIF('2021 BEZ CLP'!A:A,A428,'2021 BEZ CLP'!B:B)</f>
        <v>984</v>
      </c>
      <c r="L428" s="40">
        <f>SUMIF('2021 BEZ CLP'!A:A,A428,'2021 BEZ CLP'!C:C)</f>
        <v>626.17999999999995</v>
      </c>
    </row>
    <row r="429" spans="1:12">
      <c r="A429" s="44" t="s">
        <v>277</v>
      </c>
      <c r="B429" s="44" t="s">
        <v>426</v>
      </c>
      <c r="C429" s="3">
        <f>SUMIF('I K'!A:A,A429,'I K'!B:B)</f>
        <v>2420.7800000000002</v>
      </c>
      <c r="D429" s="3">
        <f>SUMIF('I K'!A:A,A429,'I K'!C:C)</f>
        <v>896.36</v>
      </c>
      <c r="E429" s="3">
        <f>SUMIF('II K'!A:A,A429,'II K'!B:B)</f>
        <v>4479.37</v>
      </c>
      <c r="F429" s="40">
        <f>SUMIF('II K'!A:A,A429,'II K'!C:C)</f>
        <v>1846.0309999999999</v>
      </c>
      <c r="G429" s="40">
        <f>SUMIF('III K'!A:A,A429,'III K'!B:B)</f>
        <v>2039.67</v>
      </c>
      <c r="H429" s="40">
        <f>SUMIF('III K'!A:A,A429,'III K'!C:C)</f>
        <v>865.88</v>
      </c>
      <c r="I429" s="40">
        <f>SUMIF('IV K'!A:A,A429,'IV K'!B:B)</f>
        <v>3052.95</v>
      </c>
      <c r="J429" s="40">
        <f>SUMIF('IV K'!A:A,A429,'IV K'!C:C)</f>
        <v>1293.6400000000001</v>
      </c>
      <c r="K429" s="40">
        <f>SUMIF('2021 BEZ CLP'!A:A,A429,'2021 BEZ CLP'!B:B)</f>
        <v>11992.77</v>
      </c>
      <c r="L429" s="40">
        <f>SUMIF('2021 BEZ CLP'!A:A,A429,'2021 BEZ CLP'!C:C)</f>
        <v>4901.9110000000001</v>
      </c>
    </row>
    <row r="430" spans="1:12">
      <c r="A430" s="44" t="s">
        <v>437</v>
      </c>
      <c r="B430" s="44" t="s">
        <v>422</v>
      </c>
      <c r="C430" s="3">
        <f>SUMIF('I K'!A:A,A430,'I K'!B:B)</f>
        <v>0</v>
      </c>
      <c r="D430" s="3">
        <f>SUMIF('I K'!A:A,A430,'I K'!C:C)</f>
        <v>0</v>
      </c>
      <c r="E430" s="3">
        <f>SUMIF('II K'!A:A,A430,'II K'!B:B)</f>
        <v>707.4</v>
      </c>
      <c r="F430" s="40">
        <f>SUMIF('II K'!A:A,A430,'II K'!C:C)</f>
        <v>309.39999999999998</v>
      </c>
      <c r="G430" s="40">
        <f>SUMIF('III K'!A:A,A430,'III K'!B:B)</f>
        <v>700.4</v>
      </c>
      <c r="H430" s="40">
        <f>SUMIF('III K'!A:A,A430,'III K'!C:C)</f>
        <v>313.33</v>
      </c>
      <c r="I430" s="40">
        <f>SUMIF('IV K'!A:A,A430,'IV K'!B:B)</f>
        <v>711.2</v>
      </c>
      <c r="J430" s="40">
        <f>SUMIF('IV K'!A:A,A430,'IV K'!C:C)</f>
        <v>307.36</v>
      </c>
      <c r="K430" s="40">
        <f>SUMIF('2021 BEZ CLP'!A:A,A430,'2021 BEZ CLP'!B:B)</f>
        <v>2119</v>
      </c>
      <c r="L430" s="40">
        <f>SUMIF('2021 BEZ CLP'!A:A,A430,'2021 BEZ CLP'!C:C)</f>
        <v>930.09</v>
      </c>
    </row>
    <row r="431" spans="1:12">
      <c r="A431" s="44" t="s">
        <v>715</v>
      </c>
      <c r="B431" s="44" t="s">
        <v>422</v>
      </c>
      <c r="C431" s="3">
        <f>SUMIF('I K'!A:A,A431,'I K'!B:B)</f>
        <v>0</v>
      </c>
      <c r="D431" s="3">
        <f>SUMIF('I K'!A:A,A431,'I K'!C:C)</f>
        <v>0</v>
      </c>
      <c r="E431" s="3">
        <f>SUMIF('II K'!A:A,A431,'II K'!B:B)</f>
        <v>0</v>
      </c>
      <c r="F431" s="40">
        <f>SUMIF('II K'!A:A,A431,'II K'!C:C)</f>
        <v>0</v>
      </c>
      <c r="G431" s="40">
        <f>SUMIF('III K'!A:A,A431,'III K'!B:B)</f>
        <v>0</v>
      </c>
      <c r="H431" s="40">
        <f>SUMIF('III K'!A:A,A431,'III K'!C:C)</f>
        <v>0</v>
      </c>
      <c r="I431" s="40">
        <f>SUMIF('IV K'!A:A,A431,'IV K'!B:B)</f>
        <v>290</v>
      </c>
      <c r="J431" s="40">
        <f>SUMIF('IV K'!A:A,A431,'IV K'!C:C)</f>
        <v>219.1</v>
      </c>
      <c r="K431" s="40">
        <f>SUMIF('2021 BEZ CLP'!A:A,A431,'2021 BEZ CLP'!B:B)</f>
        <v>290</v>
      </c>
      <c r="L431" s="40">
        <f>SUMIF('2021 BEZ CLP'!A:A,A431,'2021 BEZ CLP'!C:C)</f>
        <v>219.1</v>
      </c>
    </row>
    <row r="432" spans="1:12">
      <c r="A432" s="44" t="s">
        <v>220</v>
      </c>
      <c r="B432" s="44" t="s">
        <v>423</v>
      </c>
      <c r="C432" s="3">
        <f>SUMIF('I K'!A:A,A432,'I K'!B:B)</f>
        <v>39881.360000000001</v>
      </c>
      <c r="D432" s="3">
        <f>SUMIF('I K'!A:A,A432,'I K'!C:C)</f>
        <v>8052.16</v>
      </c>
      <c r="E432" s="3">
        <f>SUMIF('II K'!A:A,A432,'II K'!B:B)</f>
        <v>35377.47</v>
      </c>
      <c r="F432" s="40">
        <f>SUMIF('II K'!A:A,A432,'II K'!C:C)</f>
        <v>6561.25</v>
      </c>
      <c r="G432" s="40">
        <f>SUMIF('III K'!A:A,A432,'III K'!B:B)</f>
        <v>26129.61</v>
      </c>
      <c r="H432" s="40">
        <f>SUMIF('III K'!A:A,A432,'III K'!C:C)</f>
        <v>6917.27</v>
      </c>
      <c r="I432" s="40">
        <f>SUMIF('IV K'!A:A,A432,'IV K'!B:B)</f>
        <v>27518.62</v>
      </c>
      <c r="J432" s="40">
        <f>SUMIF('IV K'!A:A,A432,'IV K'!C:C)</f>
        <v>5142.01</v>
      </c>
      <c r="K432" s="40">
        <f>SUMIF('2021 BEZ CLP'!A:A,A432,'2021 BEZ CLP'!B:B)</f>
        <v>128907.06</v>
      </c>
      <c r="L432" s="40">
        <f>SUMIF('2021 BEZ CLP'!A:A,A432,'2021 BEZ CLP'!C:C)</f>
        <v>26672.69</v>
      </c>
    </row>
    <row r="433" spans="1:12">
      <c r="A433" s="44" t="s">
        <v>114</v>
      </c>
      <c r="B433" s="44" t="s">
        <v>422</v>
      </c>
      <c r="C433" s="3">
        <f>SUMIF('I K'!A:A,A433,'I K'!B:B)</f>
        <v>0</v>
      </c>
      <c r="D433" s="3">
        <f>SUMIF('I K'!A:A,A433,'I K'!C:C)</f>
        <v>0</v>
      </c>
      <c r="E433" s="3">
        <f>SUMIF('II K'!A:A,A433,'II K'!B:B)</f>
        <v>996</v>
      </c>
      <c r="F433" s="40">
        <f>SUMIF('II K'!A:A,A433,'II K'!C:C)</f>
        <v>402.72</v>
      </c>
      <c r="G433" s="40">
        <f>SUMIF('III K'!A:A,A433,'III K'!B:B)</f>
        <v>0</v>
      </c>
      <c r="H433" s="40">
        <f>SUMIF('III K'!A:A,A433,'III K'!C:C)</f>
        <v>0</v>
      </c>
      <c r="I433" s="40">
        <f>SUMIF('IV K'!A:A,A433,'IV K'!B:B)</f>
        <v>1145.04</v>
      </c>
      <c r="J433" s="40">
        <f>SUMIF('IV K'!A:A,A433,'IV K'!C:C)</f>
        <v>490.08</v>
      </c>
      <c r="K433" s="40">
        <f>SUMIF('2021 BEZ CLP'!A:A,A433,'2021 BEZ CLP'!B:B)</f>
        <v>2141.04</v>
      </c>
      <c r="L433" s="40">
        <f>SUMIF('2021 BEZ CLP'!A:A,A433,'2021 BEZ CLP'!C:C)</f>
        <v>892.8</v>
      </c>
    </row>
    <row r="434" spans="1:12">
      <c r="A434" s="44" t="s">
        <v>178</v>
      </c>
      <c r="B434" s="44" t="s">
        <v>422</v>
      </c>
      <c r="C434" s="3">
        <f>SUMIF('I K'!A:A,A434,'I K'!B:B)</f>
        <v>3065.32</v>
      </c>
      <c r="D434" s="3">
        <f>SUMIF('I K'!A:A,A434,'I K'!C:C)</f>
        <v>722.78</v>
      </c>
      <c r="E434" s="3">
        <f>SUMIF('II K'!A:A,A434,'II K'!B:B)</f>
        <v>1720.11</v>
      </c>
      <c r="F434" s="40">
        <f>SUMIF('II K'!A:A,A434,'II K'!C:C)</f>
        <v>443.61</v>
      </c>
      <c r="G434" s="40">
        <f>SUMIF('III K'!A:A,A434,'III K'!B:B)</f>
        <v>1440</v>
      </c>
      <c r="H434" s="40">
        <f>SUMIF('III K'!A:A,A434,'III K'!C:C)</f>
        <v>288.54000000000002</v>
      </c>
      <c r="I434" s="40">
        <f>SUMIF('IV K'!A:A,A434,'IV K'!B:B)</f>
        <v>5749.41</v>
      </c>
      <c r="J434" s="40">
        <f>SUMIF('IV K'!A:A,A434,'IV K'!C:C)</f>
        <v>1972.44</v>
      </c>
      <c r="K434" s="40">
        <f>SUMIF('2021 BEZ CLP'!A:A,A434,'2021 BEZ CLP'!B:B)</f>
        <v>11974.84</v>
      </c>
      <c r="L434" s="40">
        <f>SUMIF('2021 BEZ CLP'!A:A,A434,'2021 BEZ CLP'!C:C)</f>
        <v>3427.37</v>
      </c>
    </row>
    <row r="435" spans="1:12">
      <c r="A435" s="44" t="s">
        <v>135</v>
      </c>
      <c r="B435" s="44" t="s">
        <v>422</v>
      </c>
      <c r="C435" s="3">
        <f>SUMIF('I K'!A:A,A435,'I K'!B:B)</f>
        <v>821.16</v>
      </c>
      <c r="D435" s="3">
        <f>SUMIF('I K'!A:A,A435,'I K'!C:C)</f>
        <v>428.19</v>
      </c>
      <c r="E435" s="3">
        <f>SUMIF('II K'!A:A,A435,'II K'!B:B)</f>
        <v>1037.8900000000001</v>
      </c>
      <c r="F435" s="40">
        <f>SUMIF('II K'!A:A,A435,'II K'!C:C)</f>
        <v>522.09</v>
      </c>
      <c r="G435" s="40">
        <f>SUMIF('III K'!A:A,A435,'III K'!B:B)</f>
        <v>487.34</v>
      </c>
      <c r="H435" s="40">
        <f>SUMIF('III K'!A:A,A435,'III K'!C:C)</f>
        <v>253.78</v>
      </c>
      <c r="I435" s="40">
        <f>SUMIF('IV K'!A:A,A435,'IV K'!B:B)</f>
        <v>897.11</v>
      </c>
      <c r="J435" s="40">
        <f>SUMIF('IV K'!A:A,A435,'IV K'!C:C)</f>
        <v>464.49400000000003</v>
      </c>
      <c r="K435" s="40">
        <f>SUMIF('2021 BEZ CLP'!A:A,A435,'2021 BEZ CLP'!B:B)</f>
        <v>3243.5</v>
      </c>
      <c r="L435" s="40">
        <f>SUMIF('2021 BEZ CLP'!A:A,A435,'2021 BEZ CLP'!C:C)</f>
        <v>1668.5540000000001</v>
      </c>
    </row>
    <row r="436" spans="1:12">
      <c r="A436" s="44" t="s">
        <v>678</v>
      </c>
      <c r="B436" s="44" t="s">
        <v>422</v>
      </c>
      <c r="C436" s="3">
        <f>SUMIF('I K'!A:A,A436,'I K'!B:B)</f>
        <v>0</v>
      </c>
      <c r="D436" s="3">
        <f>SUMIF('I K'!A:A,A436,'I K'!C:C)</f>
        <v>0</v>
      </c>
      <c r="E436" s="3">
        <f>SUMIF('II K'!A:A,A436,'II K'!B:B)</f>
        <v>0</v>
      </c>
      <c r="F436" s="40">
        <f>SUMIF('II K'!A:A,A436,'II K'!C:C)</f>
        <v>0</v>
      </c>
      <c r="G436" s="40">
        <f>SUMIF('III K'!A:A,A436,'III K'!B:B)</f>
        <v>0</v>
      </c>
      <c r="H436" s="40">
        <f>SUMIF('III K'!A:A,A436,'III K'!C:C)</f>
        <v>0</v>
      </c>
      <c r="I436" s="40">
        <f>SUMIF('IV K'!A:A,A436,'IV K'!B:B)</f>
        <v>3741</v>
      </c>
      <c r="J436" s="40">
        <f>SUMIF('IV K'!A:A,A436,'IV K'!C:C)</f>
        <v>1671.6583000000001</v>
      </c>
      <c r="K436" s="40">
        <f>SUMIF('2021 BEZ CLP'!A:A,A436,'2021 BEZ CLP'!B:B)</f>
        <v>3741</v>
      </c>
      <c r="L436" s="40">
        <f>SUMIF('2021 BEZ CLP'!A:A,A436,'2021 BEZ CLP'!C:C)</f>
        <v>1671.6583000000001</v>
      </c>
    </row>
    <row r="437" spans="1:12">
      <c r="A437" s="44" t="s">
        <v>269</v>
      </c>
      <c r="B437" s="44" t="s">
        <v>426</v>
      </c>
      <c r="C437" s="3">
        <f>SUMIF('I K'!A:A,A437,'I K'!B:B)</f>
        <v>0</v>
      </c>
      <c r="D437" s="3">
        <f>SUMIF('I K'!A:A,A437,'I K'!C:C)</f>
        <v>0</v>
      </c>
      <c r="E437" s="3">
        <f>SUMIF('II K'!A:A,A437,'II K'!B:B)</f>
        <v>963.02</v>
      </c>
      <c r="F437" s="40">
        <f>SUMIF('II K'!A:A,A437,'II K'!C:C)</f>
        <v>269.67779999999999</v>
      </c>
      <c r="G437" s="40">
        <f>SUMIF('III K'!A:A,A437,'III K'!B:B)</f>
        <v>0</v>
      </c>
      <c r="H437" s="40">
        <f>SUMIF('III K'!A:A,A437,'III K'!C:C)</f>
        <v>0</v>
      </c>
      <c r="I437" s="40">
        <f>SUMIF('IV K'!A:A,A437,'IV K'!B:B)</f>
        <v>0</v>
      </c>
      <c r="J437" s="40">
        <f>SUMIF('IV K'!A:A,A437,'IV K'!C:C)</f>
        <v>0</v>
      </c>
      <c r="K437" s="40">
        <f>SUMIF('2021 BEZ CLP'!A:A,A437,'2021 BEZ CLP'!B:B)</f>
        <v>963.02</v>
      </c>
      <c r="L437" s="40">
        <f>SUMIF('2021 BEZ CLP'!A:A,A437,'2021 BEZ CLP'!C:C)</f>
        <v>269.67779999999999</v>
      </c>
    </row>
    <row r="438" spans="1:12">
      <c r="A438" s="44" t="s">
        <v>523</v>
      </c>
      <c r="B438" s="44" t="s">
        <v>422</v>
      </c>
      <c r="C438" s="3">
        <f>SUMIF('I K'!A:A,A438,'I K'!B:B)</f>
        <v>58.88</v>
      </c>
      <c r="D438" s="3">
        <f>SUMIF('I K'!A:A,A438,'I K'!C:C)</f>
        <v>21.44</v>
      </c>
      <c r="E438" s="3">
        <f>SUMIF('II K'!A:A,A438,'II K'!B:B)</f>
        <v>310</v>
      </c>
      <c r="F438" s="40">
        <f>SUMIF('II K'!A:A,A438,'II K'!C:C)</f>
        <v>223.6</v>
      </c>
      <c r="G438" s="40">
        <f>SUMIF('III K'!A:A,A438,'III K'!B:B)</f>
        <v>71.180000000000007</v>
      </c>
      <c r="H438" s="40">
        <f>SUMIF('III K'!A:A,A438,'III K'!C:C)</f>
        <v>30.18</v>
      </c>
      <c r="I438" s="40">
        <f>SUMIF('IV K'!A:A,A438,'IV K'!B:B)</f>
        <v>86.71</v>
      </c>
      <c r="J438" s="40">
        <f>SUMIF('IV K'!A:A,A438,'IV K'!C:C)</f>
        <v>40.07</v>
      </c>
      <c r="K438" s="40">
        <f>SUMIF('2021 BEZ CLP'!A:A,A438,'2021 BEZ CLP'!B:B)</f>
        <v>526.77</v>
      </c>
      <c r="L438" s="40">
        <f>SUMIF('2021 BEZ CLP'!A:A,A438,'2021 BEZ CLP'!C:C)</f>
        <v>315.29000000000002</v>
      </c>
    </row>
    <row r="439" spans="1:12">
      <c r="A439" s="44" t="s">
        <v>188</v>
      </c>
      <c r="B439" s="44" t="s">
        <v>422</v>
      </c>
      <c r="C439" s="3">
        <f>SUMIF('I K'!A:A,A439,'I K'!B:B)</f>
        <v>110</v>
      </c>
      <c r="D439" s="3">
        <f>SUMIF('I K'!A:A,A439,'I K'!C:C)</f>
        <v>61.3</v>
      </c>
      <c r="E439" s="3">
        <f>SUMIF('II K'!A:A,A439,'II K'!B:B)</f>
        <v>0</v>
      </c>
      <c r="F439" s="40">
        <f>SUMIF('II K'!A:A,A439,'II K'!C:C)</f>
        <v>0</v>
      </c>
      <c r="G439" s="40">
        <f>SUMIF('III K'!A:A,A439,'III K'!B:B)</f>
        <v>0</v>
      </c>
      <c r="H439" s="40">
        <f>SUMIF('III K'!A:A,A439,'III K'!C:C)</f>
        <v>0</v>
      </c>
      <c r="I439" s="40">
        <f>SUMIF('IV K'!A:A,A439,'IV K'!B:B)</f>
        <v>0</v>
      </c>
      <c r="J439" s="40">
        <f>SUMIF('IV K'!A:A,A439,'IV K'!C:C)</f>
        <v>0</v>
      </c>
      <c r="K439" s="40">
        <f>SUMIF('2021 BEZ CLP'!A:A,A439,'2021 BEZ CLP'!B:B)</f>
        <v>110</v>
      </c>
      <c r="L439" s="40">
        <f>SUMIF('2021 BEZ CLP'!A:A,A439,'2021 BEZ CLP'!C:C)</f>
        <v>61.3</v>
      </c>
    </row>
    <row r="440" spans="1:12">
      <c r="A440" s="44" t="s">
        <v>215</v>
      </c>
      <c r="B440" s="44" t="s">
        <v>422</v>
      </c>
      <c r="C440" s="3">
        <f>SUMIF('I K'!A:A,A440,'I K'!B:B)</f>
        <v>0</v>
      </c>
      <c r="D440" s="3">
        <f>SUMIF('I K'!A:A,A440,'I K'!C:C)</f>
        <v>0</v>
      </c>
      <c r="E440" s="3">
        <f>SUMIF('II K'!A:A,A440,'II K'!B:B)</f>
        <v>0</v>
      </c>
      <c r="F440" s="40">
        <f>SUMIF('II K'!A:A,A440,'II K'!C:C)</f>
        <v>0</v>
      </c>
      <c r="G440" s="40">
        <f>SUMIF('III K'!A:A,A440,'III K'!B:B)</f>
        <v>0</v>
      </c>
      <c r="H440" s="40">
        <f>SUMIF('III K'!A:A,A440,'III K'!C:C)</f>
        <v>0</v>
      </c>
      <c r="I440" s="40">
        <f>SUMIF('IV K'!A:A,A440,'IV K'!B:B)</f>
        <v>1748.42</v>
      </c>
      <c r="J440" s="40">
        <f>SUMIF('IV K'!A:A,A440,'IV K'!C:C)</f>
        <v>613.21</v>
      </c>
      <c r="K440" s="40">
        <f>SUMIF('2021 BEZ CLP'!A:A,A440,'2021 BEZ CLP'!B:B)</f>
        <v>1748.42</v>
      </c>
      <c r="L440" s="40">
        <f>SUMIF('2021 BEZ CLP'!A:A,A440,'2021 BEZ CLP'!C:C)</f>
        <v>613.21</v>
      </c>
    </row>
    <row r="441" spans="1:12">
      <c r="A441" s="44" t="s">
        <v>398</v>
      </c>
      <c r="B441" s="44" t="s">
        <v>422</v>
      </c>
      <c r="C441" s="3">
        <f>SUMIF('I K'!A:A,A441,'I K'!B:B)</f>
        <v>507.68</v>
      </c>
      <c r="D441" s="3">
        <f>SUMIF('I K'!A:A,A441,'I K'!C:C)</f>
        <v>254.58799999999999</v>
      </c>
      <c r="E441" s="3">
        <f>SUMIF('II K'!A:A,A441,'II K'!B:B)</f>
        <v>519.69000000000005</v>
      </c>
      <c r="F441" s="40">
        <f>SUMIF('II K'!A:A,A441,'II K'!C:C)</f>
        <v>211.614</v>
      </c>
      <c r="G441" s="40">
        <f>SUMIF('III K'!A:A,A441,'III K'!B:B)</f>
        <v>1018.01</v>
      </c>
      <c r="H441" s="40">
        <f>SUMIF('III K'!A:A,A441,'III K'!C:C)</f>
        <v>419.54199999999997</v>
      </c>
      <c r="I441" s="40">
        <f>SUMIF('IV K'!A:A,A441,'IV K'!B:B)</f>
        <v>513.16999999999996</v>
      </c>
      <c r="J441" s="40">
        <f>SUMIF('IV K'!A:A,A441,'IV K'!C:C)</f>
        <v>206.214</v>
      </c>
      <c r="K441" s="40">
        <f>SUMIF('2021 BEZ CLP'!A:A,A441,'2021 BEZ CLP'!B:B)</f>
        <v>2558.5500000000002</v>
      </c>
      <c r="L441" s="40">
        <f>SUMIF('2021 BEZ CLP'!A:A,A441,'2021 BEZ CLP'!C:C)</f>
        <v>1091.9580000000001</v>
      </c>
    </row>
    <row r="442" spans="1:12">
      <c r="A442" s="44" t="s">
        <v>140</v>
      </c>
      <c r="B442" s="44" t="s">
        <v>422</v>
      </c>
      <c r="C442" s="3">
        <f>SUMIF('I K'!A:A,A442,'I K'!B:B)</f>
        <v>935.59</v>
      </c>
      <c r="D442" s="3">
        <f>SUMIF('I K'!A:A,A442,'I K'!C:C)</f>
        <v>494.81</v>
      </c>
      <c r="E442" s="3">
        <f>SUMIF('II K'!A:A,A442,'II K'!B:B)</f>
        <v>0</v>
      </c>
      <c r="F442" s="40">
        <f>SUMIF('II K'!A:A,A442,'II K'!C:C)</f>
        <v>0</v>
      </c>
      <c r="G442" s="40">
        <f>SUMIF('III K'!A:A,A442,'III K'!B:B)</f>
        <v>0</v>
      </c>
      <c r="H442" s="40">
        <f>SUMIF('III K'!A:A,A442,'III K'!C:C)</f>
        <v>0</v>
      </c>
      <c r="I442" s="40">
        <f>SUMIF('IV K'!A:A,A442,'IV K'!B:B)</f>
        <v>840.15</v>
      </c>
      <c r="J442" s="40">
        <f>SUMIF('IV K'!A:A,A442,'IV K'!C:C)</f>
        <v>442.55</v>
      </c>
      <c r="K442" s="40">
        <f>SUMIF('2021 BEZ CLP'!A:A,A442,'2021 BEZ CLP'!B:B)</f>
        <v>1775.74</v>
      </c>
      <c r="L442" s="40">
        <f>SUMIF('2021 BEZ CLP'!A:A,A442,'2021 BEZ CLP'!C:C)</f>
        <v>937.36</v>
      </c>
    </row>
    <row r="443" spans="1:12">
      <c r="A443" s="44" t="s">
        <v>43</v>
      </c>
      <c r="B443" s="44" t="s">
        <v>422</v>
      </c>
      <c r="C443" s="3">
        <f>SUMIF('I K'!A:A,A443,'I K'!B:B)</f>
        <v>0</v>
      </c>
      <c r="D443" s="3">
        <f>SUMIF('I K'!A:A,A443,'I K'!C:C)</f>
        <v>0</v>
      </c>
      <c r="E443" s="3">
        <f>SUMIF('II K'!A:A,A443,'II K'!B:B)</f>
        <v>100.23</v>
      </c>
      <c r="F443" s="40">
        <f>SUMIF('II K'!A:A,A443,'II K'!C:C)</f>
        <v>52.784999999999997</v>
      </c>
      <c r="G443" s="40">
        <f>SUMIF('III K'!A:A,A443,'III K'!B:B)</f>
        <v>0</v>
      </c>
      <c r="H443" s="40">
        <f>SUMIF('III K'!A:A,A443,'III K'!C:C)</f>
        <v>0</v>
      </c>
      <c r="I443" s="40">
        <f>SUMIF('IV K'!A:A,A443,'IV K'!B:B)</f>
        <v>0</v>
      </c>
      <c r="J443" s="40">
        <f>SUMIF('IV K'!A:A,A443,'IV K'!C:C)</f>
        <v>0</v>
      </c>
      <c r="K443" s="40">
        <f>SUMIF('2021 BEZ CLP'!A:A,A443,'2021 BEZ CLP'!B:B)</f>
        <v>100.23</v>
      </c>
      <c r="L443" s="40">
        <f>SUMIF('2021 BEZ CLP'!A:A,A443,'2021 BEZ CLP'!C:C)</f>
        <v>52.784999999999997</v>
      </c>
    </row>
    <row r="444" spans="1:12">
      <c r="A444" s="44" t="s">
        <v>230</v>
      </c>
      <c r="B444" s="44" t="s">
        <v>422</v>
      </c>
      <c r="C444" s="3">
        <f>SUMIF('I K'!A:A,A444,'I K'!B:B)</f>
        <v>0</v>
      </c>
      <c r="D444" s="3">
        <f>SUMIF('I K'!A:A,A444,'I K'!C:C)</f>
        <v>0</v>
      </c>
      <c r="E444" s="3">
        <f>SUMIF('II K'!A:A,A444,'II K'!B:B)</f>
        <v>0</v>
      </c>
      <c r="F444" s="40">
        <f>SUMIF('II K'!A:A,A444,'II K'!C:C)</f>
        <v>0</v>
      </c>
      <c r="G444" s="40">
        <f>SUMIF('III K'!A:A,A444,'III K'!B:B)</f>
        <v>301.62</v>
      </c>
      <c r="H444" s="40">
        <f>SUMIF('III K'!A:A,A444,'III K'!C:C)</f>
        <v>50.22</v>
      </c>
      <c r="I444" s="40">
        <f>SUMIF('IV K'!A:A,A444,'IV K'!B:B)</f>
        <v>0</v>
      </c>
      <c r="J444" s="40">
        <f>SUMIF('IV K'!A:A,A444,'IV K'!C:C)</f>
        <v>0</v>
      </c>
      <c r="K444" s="40">
        <f>SUMIF('2021 BEZ CLP'!A:A,A444,'2021 BEZ CLP'!B:B)</f>
        <v>301.62</v>
      </c>
      <c r="L444" s="40">
        <f>SUMIF('2021 BEZ CLP'!A:A,A444,'2021 BEZ CLP'!C:C)</f>
        <v>50.22</v>
      </c>
    </row>
    <row r="445" spans="1:12">
      <c r="A445" s="44" t="s">
        <v>696</v>
      </c>
      <c r="B445" s="44" t="s">
        <v>426</v>
      </c>
      <c r="C445" s="3">
        <f>SUMIF('I K'!A:A,A445,'I K'!B:B)</f>
        <v>0</v>
      </c>
      <c r="D445" s="3">
        <f>SUMIF('I K'!A:A,A445,'I K'!C:C)</f>
        <v>0</v>
      </c>
      <c r="E445" s="3">
        <f>SUMIF('II K'!A:A,A445,'II K'!B:B)</f>
        <v>992.7</v>
      </c>
      <c r="F445" s="40">
        <f>SUMIF('II K'!A:A,A445,'II K'!C:C)</f>
        <v>630.6</v>
      </c>
      <c r="G445" s="40">
        <f>SUMIF('III K'!A:A,A445,'III K'!B:B)</f>
        <v>0</v>
      </c>
      <c r="H445" s="40">
        <f>SUMIF('III K'!A:A,A445,'III K'!C:C)</f>
        <v>0</v>
      </c>
      <c r="I445" s="40">
        <f>SUMIF('IV K'!A:A,A445,'IV K'!B:B)</f>
        <v>0</v>
      </c>
      <c r="J445" s="40">
        <f>SUMIF('IV K'!A:A,A445,'IV K'!C:C)</f>
        <v>0</v>
      </c>
      <c r="K445" s="40">
        <f>SUMIF('2021 BEZ CLP'!A:A,A445,'2021 BEZ CLP'!B:B)</f>
        <v>992.7</v>
      </c>
      <c r="L445" s="40">
        <f>SUMIF('2021 BEZ CLP'!A:A,A445,'2021 BEZ CLP'!C:C)</f>
        <v>630.6</v>
      </c>
    </row>
    <row r="446" spans="1:12">
      <c r="A446" s="44" t="s">
        <v>235</v>
      </c>
      <c r="B446" s="44" t="s">
        <v>426</v>
      </c>
      <c r="C446" s="3">
        <f>SUMIF('I K'!A:A,A446,'I K'!B:B)</f>
        <v>1310</v>
      </c>
      <c r="D446" s="3">
        <f>SUMIF('I K'!A:A,A446,'I K'!C:C)</f>
        <v>827.6</v>
      </c>
      <c r="E446" s="3">
        <f>SUMIF('II K'!A:A,A446,'II K'!B:B)</f>
        <v>78</v>
      </c>
      <c r="F446" s="40">
        <f>SUMIF('II K'!A:A,A446,'II K'!C:C)</f>
        <v>21.5</v>
      </c>
      <c r="G446" s="40">
        <f>SUMIF('III K'!A:A,A446,'III K'!B:B)</f>
        <v>12920</v>
      </c>
      <c r="H446" s="40">
        <f>SUMIF('III K'!A:A,A446,'III K'!C:C)</f>
        <v>4008.82</v>
      </c>
      <c r="I446" s="40">
        <f>SUMIF('IV K'!A:A,A446,'IV K'!B:B)</f>
        <v>787.5</v>
      </c>
      <c r="J446" s="40">
        <f>SUMIF('IV K'!A:A,A446,'IV K'!C:C)</f>
        <v>519.82000000000005</v>
      </c>
      <c r="K446" s="40">
        <f>SUMIF('2021 BEZ CLP'!A:A,A446,'2021 BEZ CLP'!B:B)</f>
        <v>15095.5</v>
      </c>
      <c r="L446" s="40">
        <f>SUMIF('2021 BEZ CLP'!A:A,A446,'2021 BEZ CLP'!C:C)</f>
        <v>5377.74</v>
      </c>
    </row>
    <row r="447" spans="1:12">
      <c r="A447" s="44" t="s">
        <v>597</v>
      </c>
      <c r="B447" s="44" t="s">
        <v>422</v>
      </c>
      <c r="C447" s="3">
        <f>SUMIF('I K'!A:A,A447,'I K'!B:B)</f>
        <v>0</v>
      </c>
      <c r="D447" s="3">
        <f>SUMIF('I K'!A:A,A447,'I K'!C:C)</f>
        <v>0</v>
      </c>
      <c r="E447" s="3">
        <f>SUMIF('II K'!A:A,A447,'II K'!B:B)</f>
        <v>0</v>
      </c>
      <c r="F447" s="40">
        <f>SUMIF('II K'!A:A,A447,'II K'!C:C)</f>
        <v>0</v>
      </c>
      <c r="G447" s="40">
        <f>SUMIF('III K'!A:A,A447,'III K'!B:B)</f>
        <v>0</v>
      </c>
      <c r="H447" s="40">
        <f>SUMIF('III K'!A:A,A447,'III K'!C:C)</f>
        <v>0</v>
      </c>
      <c r="I447" s="40">
        <f>SUMIF('IV K'!A:A,A447,'IV K'!B:B)</f>
        <v>936</v>
      </c>
      <c r="J447" s="40">
        <f>SUMIF('IV K'!A:A,A447,'IV K'!C:C)</f>
        <v>387.55</v>
      </c>
      <c r="K447" s="40">
        <f>SUMIF('2021 BEZ CLP'!A:A,A447,'2021 BEZ CLP'!B:B)</f>
        <v>936</v>
      </c>
      <c r="L447" s="40">
        <f>SUMIF('2021 BEZ CLP'!A:A,A447,'2021 BEZ CLP'!C:C)</f>
        <v>387.55</v>
      </c>
    </row>
    <row r="448" spans="1:12">
      <c r="A448" s="44" t="s">
        <v>199</v>
      </c>
      <c r="B448" s="44" t="s">
        <v>422</v>
      </c>
      <c r="C448" s="3">
        <f>SUMIF('I K'!A:A,A448,'I K'!B:B)</f>
        <v>0</v>
      </c>
      <c r="D448" s="3">
        <f>SUMIF('I K'!A:A,A448,'I K'!C:C)</f>
        <v>0</v>
      </c>
      <c r="E448" s="3">
        <f>SUMIF('II K'!A:A,A448,'II K'!B:B)</f>
        <v>0</v>
      </c>
      <c r="F448" s="40">
        <f>SUMIF('II K'!A:A,A448,'II K'!C:C)</f>
        <v>0</v>
      </c>
      <c r="G448" s="40">
        <f>SUMIF('III K'!A:A,A448,'III K'!B:B)</f>
        <v>680.77</v>
      </c>
      <c r="H448" s="40">
        <f>SUMIF('III K'!A:A,A448,'III K'!C:C)</f>
        <v>314.76</v>
      </c>
      <c r="I448" s="40">
        <f>SUMIF('IV K'!A:A,A448,'IV K'!B:B)</f>
        <v>0</v>
      </c>
      <c r="J448" s="40">
        <f>SUMIF('IV K'!A:A,A448,'IV K'!C:C)</f>
        <v>0</v>
      </c>
      <c r="K448" s="40">
        <f>SUMIF('2021 BEZ CLP'!A:A,A448,'2021 BEZ CLP'!B:B)</f>
        <v>680.77</v>
      </c>
      <c r="L448" s="40">
        <f>SUMIF('2021 BEZ CLP'!A:A,A448,'2021 BEZ CLP'!C:C)</f>
        <v>314.76</v>
      </c>
    </row>
    <row r="449" spans="1:12">
      <c r="A449" s="44" t="s">
        <v>31</v>
      </c>
      <c r="B449" s="44" t="s">
        <v>422</v>
      </c>
      <c r="C449" s="3">
        <f>SUMIF('I K'!A:A,A449,'I K'!B:B)</f>
        <v>351.55</v>
      </c>
      <c r="D449" s="3">
        <f>SUMIF('I K'!A:A,A449,'I K'!C:C)</f>
        <v>224.75</v>
      </c>
      <c r="E449" s="3">
        <f>SUMIF('II K'!A:A,A449,'II K'!B:B)</f>
        <v>0</v>
      </c>
      <c r="F449" s="40">
        <f>SUMIF('II K'!A:A,A449,'II K'!C:C)</f>
        <v>0</v>
      </c>
      <c r="G449" s="40">
        <f>SUMIF('III K'!A:A,A449,'III K'!B:B)</f>
        <v>285.83999999999997</v>
      </c>
      <c r="H449" s="40">
        <f>SUMIF('III K'!A:A,A449,'III K'!C:C)</f>
        <v>182.08</v>
      </c>
      <c r="I449" s="40">
        <f>SUMIF('IV K'!A:A,A449,'IV K'!B:B)</f>
        <v>0</v>
      </c>
      <c r="J449" s="40">
        <f>SUMIF('IV K'!A:A,A449,'IV K'!C:C)</f>
        <v>0</v>
      </c>
      <c r="K449" s="40">
        <f>SUMIF('2021 BEZ CLP'!A:A,A449,'2021 BEZ CLP'!B:B)</f>
        <v>637.39</v>
      </c>
      <c r="L449" s="40">
        <f>SUMIF('2021 BEZ CLP'!A:A,A449,'2021 BEZ CLP'!C:C)</f>
        <v>406.83</v>
      </c>
    </row>
    <row r="450" spans="1:12">
      <c r="A450" s="44" t="s">
        <v>193</v>
      </c>
      <c r="B450" s="44" t="s">
        <v>422</v>
      </c>
      <c r="C450" s="3">
        <f>SUMIF('I K'!A:A,A450,'I K'!B:B)</f>
        <v>0</v>
      </c>
      <c r="D450" s="3">
        <f>SUMIF('I K'!A:A,A450,'I K'!C:C)</f>
        <v>0</v>
      </c>
      <c r="E450" s="3">
        <f>SUMIF('II K'!A:A,A450,'II K'!B:B)</f>
        <v>0</v>
      </c>
      <c r="F450" s="40">
        <f>SUMIF('II K'!A:A,A450,'II K'!C:C)</f>
        <v>0</v>
      </c>
      <c r="G450" s="40">
        <f>SUMIF('III K'!A:A,A450,'III K'!B:B)</f>
        <v>0</v>
      </c>
      <c r="H450" s="40">
        <f>SUMIF('III K'!A:A,A450,'III K'!C:C)</f>
        <v>0</v>
      </c>
      <c r="I450" s="40">
        <f>SUMIF('IV K'!A:A,A450,'IV K'!B:B)</f>
        <v>0</v>
      </c>
      <c r="J450" s="40">
        <f>SUMIF('IV K'!A:A,A450,'IV K'!C:C)</f>
        <v>0</v>
      </c>
      <c r="K450" s="40">
        <f>SUMIF('2021 BEZ CLP'!A:A,A450,'2021 BEZ CLP'!B:B)</f>
        <v>0</v>
      </c>
      <c r="L450" s="40">
        <f>SUMIF('2021 BEZ CLP'!A:A,A450,'2021 BEZ CLP'!C:C)</f>
        <v>0</v>
      </c>
    </row>
    <row r="451" spans="1:12">
      <c r="A451" s="44" t="s">
        <v>326</v>
      </c>
      <c r="B451" s="44" t="s">
        <v>426</v>
      </c>
      <c r="C451" s="3">
        <f>SUMIF('I K'!A:A,A451,'I K'!B:B)</f>
        <v>4404</v>
      </c>
      <c r="D451" s="3">
        <f>SUMIF('I K'!A:A,A451,'I K'!C:C)</f>
        <v>1296</v>
      </c>
      <c r="E451" s="3">
        <f>SUMIF('II K'!A:A,A451,'II K'!B:B)</f>
        <v>16931.560000000001</v>
      </c>
      <c r="F451" s="40">
        <f>SUMIF('II K'!A:A,A451,'II K'!C:C)</f>
        <v>3890.48</v>
      </c>
      <c r="G451" s="40">
        <f>SUMIF('III K'!A:A,A451,'III K'!B:B)</f>
        <v>0</v>
      </c>
      <c r="H451" s="40">
        <f>SUMIF('III K'!A:A,A451,'III K'!C:C)</f>
        <v>0</v>
      </c>
      <c r="I451" s="40">
        <f>SUMIF('IV K'!A:A,A451,'IV K'!B:B)</f>
        <v>2346.2399999999998</v>
      </c>
      <c r="J451" s="40">
        <f>SUMIF('IV K'!A:A,A451,'IV K'!C:C)</f>
        <v>1282.94</v>
      </c>
      <c r="K451" s="40">
        <f>SUMIF('2021 BEZ CLP'!A:A,A451,'2021 BEZ CLP'!B:B)</f>
        <v>23681.8</v>
      </c>
      <c r="L451" s="40">
        <f>SUMIF('2021 BEZ CLP'!A:A,A451,'2021 BEZ CLP'!C:C)</f>
        <v>6469.42</v>
      </c>
    </row>
    <row r="452" spans="1:12">
      <c r="A452" s="44" t="s">
        <v>419</v>
      </c>
      <c r="B452" s="44" t="s">
        <v>423</v>
      </c>
      <c r="C452" s="3">
        <f>SUMIF('I K'!A:A,A452,'I K'!B:B)</f>
        <v>13386.1</v>
      </c>
      <c r="D452" s="3">
        <f>SUMIF('I K'!A:A,A452,'I K'!C:C)</f>
        <v>2291.6724999999997</v>
      </c>
      <c r="E452" s="3">
        <f>SUMIF('II K'!A:A,A452,'II K'!B:B)</f>
        <v>9017.24</v>
      </c>
      <c r="F452" s="40">
        <f>SUMIF('II K'!A:A,A452,'II K'!C:C)</f>
        <v>-1086.71</v>
      </c>
      <c r="G452" s="40">
        <f>SUMIF('III K'!A:A,A452,'III K'!B:B)</f>
        <v>6308.35</v>
      </c>
      <c r="H452" s="40">
        <f>SUMIF('III K'!A:A,A452,'III K'!C:C)+'Epson Q3'!I21</f>
        <v>1058.4099999999999</v>
      </c>
      <c r="I452" s="40">
        <f>SUMIF('IV K'!A:A,A452,'IV K'!B:B)</f>
        <v>0</v>
      </c>
      <c r="J452" s="40">
        <f>SUMIF('IV K'!A:A,A452,'IV K'!C:C)</f>
        <v>0</v>
      </c>
      <c r="K452" s="40">
        <f>SUMIF('2021 BEZ CLP'!A:A,A452,'2021 BEZ CLP'!B:B)</f>
        <v>28711.69</v>
      </c>
      <c r="L452" s="40">
        <f>SUMIF('2021 BEZ CLP'!A:A,A452,'2021 BEZ CLP'!C:C)+Epson21!I21</f>
        <v>4789.3599999999997</v>
      </c>
    </row>
    <row r="453" spans="1:12">
      <c r="A453" s="44" t="s">
        <v>727</v>
      </c>
      <c r="B453" s="44" t="s">
        <v>422</v>
      </c>
      <c r="C453" s="3">
        <f>SUMIF('I K'!A:A,A453,'I K'!B:B)</f>
        <v>673.6</v>
      </c>
      <c r="D453" s="3">
        <f>SUMIF('I K'!A:A,A453,'I K'!C:C)</f>
        <v>350.57799999999997</v>
      </c>
      <c r="E453" s="3">
        <f>SUMIF('II K'!A:A,A453,'II K'!B:B)</f>
        <v>0</v>
      </c>
      <c r="F453" s="40">
        <f>SUMIF('II K'!A:A,A453,'II K'!C:C)</f>
        <v>0</v>
      </c>
      <c r="G453" s="40">
        <f>SUMIF('III K'!A:A,A453,'III K'!B:B)</f>
        <v>0</v>
      </c>
      <c r="H453" s="40">
        <f>SUMIF('III K'!A:A,A453,'III K'!C:C)</f>
        <v>0</v>
      </c>
      <c r="I453" s="40">
        <f>SUMIF('IV K'!A:A,A453,'IV K'!B:B)</f>
        <v>0</v>
      </c>
      <c r="J453" s="40">
        <f>SUMIF('IV K'!A:A,A453,'IV K'!C:C)</f>
        <v>0</v>
      </c>
      <c r="K453" s="40">
        <f>SUMIF('2021 BEZ CLP'!A:A,A453,'2021 BEZ CLP'!B:B)</f>
        <v>673.6</v>
      </c>
      <c r="L453" s="40">
        <f>SUMIF('2021 BEZ CLP'!A:A,A453,'2021 BEZ CLP'!C:C)</f>
        <v>350.57799999999997</v>
      </c>
    </row>
    <row r="454" spans="1:12">
      <c r="A454" s="44" t="s">
        <v>37</v>
      </c>
      <c r="B454" s="44" t="s">
        <v>422</v>
      </c>
      <c r="C454" s="3">
        <f>SUMIF('I K'!A:A,A454,'I K'!B:B)</f>
        <v>0</v>
      </c>
      <c r="D454" s="3">
        <f>SUMIF('I K'!A:A,A454,'I K'!C:C)</f>
        <v>0</v>
      </c>
      <c r="E454" s="3">
        <f>SUMIF('II K'!A:A,A454,'II K'!B:B)</f>
        <v>0</v>
      </c>
      <c r="F454" s="40">
        <f>SUMIF('II K'!A:A,A454,'II K'!C:C)</f>
        <v>0</v>
      </c>
      <c r="G454" s="40">
        <f>SUMIF('III K'!A:A,A454,'III K'!B:B)</f>
        <v>168.47</v>
      </c>
      <c r="H454" s="40">
        <f>SUMIF('III K'!A:A,A454,'III K'!C:C)</f>
        <v>105.0514</v>
      </c>
      <c r="I454" s="40">
        <f>SUMIF('IV K'!A:A,A454,'IV K'!B:B)</f>
        <v>0</v>
      </c>
      <c r="J454" s="40">
        <f>SUMIF('IV K'!A:A,A454,'IV K'!C:C)</f>
        <v>0</v>
      </c>
      <c r="K454" s="40">
        <f>SUMIF('2021 BEZ CLP'!A:A,A454,'2021 BEZ CLP'!B:B)</f>
        <v>168.47</v>
      </c>
      <c r="L454" s="40">
        <f>SUMIF('2021 BEZ CLP'!A:A,A454,'2021 BEZ CLP'!C:C)</f>
        <v>105.0514</v>
      </c>
    </row>
    <row r="455" spans="1:12">
      <c r="A455" s="44" t="s">
        <v>227</v>
      </c>
      <c r="B455" s="44" t="s">
        <v>422</v>
      </c>
      <c r="C455" s="3">
        <f>SUMIF('I K'!A:A,A455,'I K'!B:B)</f>
        <v>0</v>
      </c>
      <c r="D455" s="3">
        <f>SUMIF('I K'!A:A,A455,'I K'!C:C)</f>
        <v>0</v>
      </c>
      <c r="E455" s="3">
        <f>SUMIF('II K'!A:A,A455,'II K'!B:B)</f>
        <v>0</v>
      </c>
      <c r="F455" s="40">
        <f>SUMIF('II K'!A:A,A455,'II K'!C:C)</f>
        <v>0</v>
      </c>
      <c r="G455" s="40">
        <f>SUMIF('III K'!A:A,A455,'III K'!B:B)</f>
        <v>129.03</v>
      </c>
      <c r="H455" s="40">
        <f>SUMIF('III K'!A:A,A455,'III K'!C:C)</f>
        <v>57.02</v>
      </c>
      <c r="I455" s="40">
        <f>SUMIF('IV K'!A:A,A455,'IV K'!B:B)</f>
        <v>0</v>
      </c>
      <c r="J455" s="40">
        <f>SUMIF('IV K'!A:A,A455,'IV K'!C:C)</f>
        <v>0</v>
      </c>
      <c r="K455" s="40">
        <f>SUMIF('2021 BEZ CLP'!A:A,A455,'2021 BEZ CLP'!B:B)</f>
        <v>129.03</v>
      </c>
      <c r="L455" s="40">
        <f>SUMIF('2021 BEZ CLP'!A:A,A455,'2021 BEZ CLP'!C:C)</f>
        <v>57.02</v>
      </c>
    </row>
    <row r="456" spans="1:12">
      <c r="A456" s="44" t="s">
        <v>549</v>
      </c>
      <c r="B456" s="44" t="s">
        <v>422</v>
      </c>
      <c r="C456" s="3">
        <f>SUMIF('I K'!A:A,A456,'I K'!B:B)</f>
        <v>0</v>
      </c>
      <c r="D456" s="3">
        <f>SUMIF('I K'!A:A,A456,'I K'!C:C)</f>
        <v>0</v>
      </c>
      <c r="E456" s="3">
        <f>SUMIF('II K'!A:A,A456,'II K'!B:B)</f>
        <v>0</v>
      </c>
      <c r="F456" s="40">
        <f>SUMIF('II K'!A:A,A456,'II K'!C:C)</f>
        <v>0</v>
      </c>
      <c r="G456" s="40">
        <f>SUMIF('III K'!A:A,A456,'III K'!B:B)</f>
        <v>0</v>
      </c>
      <c r="H456" s="40">
        <f>SUMIF('III K'!A:A,A456,'III K'!C:C)</f>
        <v>0</v>
      </c>
      <c r="I456" s="40">
        <f>SUMIF('IV K'!A:A,A456,'IV K'!B:B)</f>
        <v>247.78</v>
      </c>
      <c r="J456" s="40">
        <f>SUMIF('IV K'!A:A,A456,'IV K'!C:C)</f>
        <v>172.27</v>
      </c>
      <c r="K456" s="40">
        <f>SUMIF('2021 BEZ CLP'!A:A,A456,'2021 BEZ CLP'!B:B)</f>
        <v>247.78</v>
      </c>
      <c r="L456" s="40">
        <f>SUMIF('2021 BEZ CLP'!A:A,A456,'2021 BEZ CLP'!C:C)</f>
        <v>172.27</v>
      </c>
    </row>
    <row r="457" spans="1:12">
      <c r="A457" s="44" t="s">
        <v>584</v>
      </c>
      <c r="B457" s="44" t="s">
        <v>427</v>
      </c>
      <c r="C457" s="3">
        <f>SUMIF('I K'!A:A,A457,'I K'!B:B)</f>
        <v>14147.27</v>
      </c>
      <c r="D457" s="3">
        <f>SUMIF('I K'!A:A,A457,'I K'!C:C)</f>
        <v>7275.9291000000003</v>
      </c>
      <c r="E457" s="3">
        <f>SUMIF('II K'!A:A,A457,'II K'!B:B)</f>
        <v>18635.21</v>
      </c>
      <c r="F457" s="40">
        <f>SUMIF('II K'!A:A,A457,'II K'!C:C)</f>
        <v>9536.8369999999995</v>
      </c>
      <c r="G457" s="40">
        <f>SUMIF('III K'!A:A,A457,'III K'!B:B)</f>
        <v>6640.08</v>
      </c>
      <c r="H457" s="40">
        <f>SUMIF('III K'!A:A,A457,'III K'!C:C)</f>
        <v>1944.49</v>
      </c>
      <c r="I457" s="40">
        <f>SUMIF('IV K'!A:A,A457,'IV K'!B:B)</f>
        <v>20848</v>
      </c>
      <c r="J457" s="40">
        <f>SUMIF('IV K'!A:A,A457,'IV K'!C:C)</f>
        <v>10240.5244</v>
      </c>
      <c r="K457" s="40">
        <f>SUMIF('2021 BEZ CLP'!A:A,A457,'2021 BEZ CLP'!B:B)</f>
        <v>60270.559999999998</v>
      </c>
      <c r="L457" s="40">
        <f>SUMIF('2021 BEZ CLP'!A:A,A457,'2021 BEZ CLP'!C:C)</f>
        <v>28997.780500000001</v>
      </c>
    </row>
    <row r="458" spans="1:12">
      <c r="A458" s="44" t="s">
        <v>420</v>
      </c>
      <c r="B458" s="44" t="s">
        <v>422</v>
      </c>
      <c r="C458" s="3">
        <f>SUMIF('I K'!A:A,A458,'I K'!B:B)</f>
        <v>1218.57</v>
      </c>
      <c r="D458" s="3">
        <f>SUMIF('I K'!A:A,A458,'I K'!C:C)</f>
        <v>256.2</v>
      </c>
      <c r="E458" s="3">
        <f>SUMIF('II K'!A:A,A458,'II K'!B:B)</f>
        <v>0</v>
      </c>
      <c r="F458" s="40">
        <f>SUMIF('II K'!A:A,A458,'II K'!C:C)</f>
        <v>0</v>
      </c>
      <c r="G458" s="40">
        <f>SUMIF('III K'!A:A,A458,'III K'!B:B)</f>
        <v>1131.94</v>
      </c>
      <c r="H458" s="40">
        <f>SUMIF('III K'!A:A,A458,'III K'!C:C)</f>
        <v>602.37</v>
      </c>
      <c r="I458" s="40">
        <f>SUMIF('IV K'!A:A,A458,'IV K'!B:B)</f>
        <v>0</v>
      </c>
      <c r="J458" s="40">
        <f>SUMIF('IV K'!A:A,A458,'IV K'!C:C)</f>
        <v>0</v>
      </c>
      <c r="K458" s="40">
        <f>SUMIF('2021 BEZ CLP'!A:A,A458,'2021 BEZ CLP'!B:B)</f>
        <v>2350.5100000000002</v>
      </c>
      <c r="L458" s="40">
        <f>SUMIF('2021 BEZ CLP'!A:A,A458,'2021 BEZ CLP'!C:C)</f>
        <v>858.57</v>
      </c>
    </row>
    <row r="459" spans="1:12">
      <c r="A459" s="44" t="s">
        <v>27</v>
      </c>
      <c r="B459" s="44" t="s">
        <v>422</v>
      </c>
      <c r="C459" s="3">
        <f>SUMIF('I K'!A:A,A459,'I K'!B:B)</f>
        <v>302.60000000000002</v>
      </c>
      <c r="D459" s="3">
        <f>SUMIF('I K'!A:A,A459,'I K'!C:C)</f>
        <v>225.7</v>
      </c>
      <c r="E459" s="3">
        <f>SUMIF('II K'!A:A,A459,'II K'!B:B)</f>
        <v>0</v>
      </c>
      <c r="F459" s="40">
        <f>SUMIF('II K'!A:A,A459,'II K'!C:C)</f>
        <v>0</v>
      </c>
      <c r="G459" s="40">
        <f>SUMIF('III K'!A:A,A459,'III K'!B:B)</f>
        <v>457.5</v>
      </c>
      <c r="H459" s="40">
        <f>SUMIF('III K'!A:A,A459,'III K'!C:C)</f>
        <v>332.55</v>
      </c>
      <c r="I459" s="40">
        <f>SUMIF('IV K'!A:A,A459,'IV K'!B:B)</f>
        <v>0</v>
      </c>
      <c r="J459" s="40">
        <f>SUMIF('IV K'!A:A,A459,'IV K'!C:C)</f>
        <v>0</v>
      </c>
      <c r="K459" s="40">
        <f>SUMIF('2021 BEZ CLP'!A:A,A459,'2021 BEZ CLP'!B:B)</f>
        <v>760.1</v>
      </c>
      <c r="L459" s="40">
        <f>SUMIF('2021 BEZ CLP'!A:A,A459,'2021 BEZ CLP'!C:C)</f>
        <v>558.25</v>
      </c>
    </row>
    <row r="460" spans="1:12">
      <c r="A460" s="44" t="s">
        <v>47</v>
      </c>
      <c r="B460" s="44" t="s">
        <v>422</v>
      </c>
      <c r="C460" s="3">
        <f>SUMIF('I K'!A:A,A460,'I K'!B:B)</f>
        <v>219.35</v>
      </c>
      <c r="D460" s="3">
        <f>SUMIF('I K'!A:A,A460,'I K'!C:C)</f>
        <v>149.09</v>
      </c>
      <c r="E460" s="3">
        <f>SUMIF('II K'!A:A,A460,'II K'!B:B)</f>
        <v>143.4</v>
      </c>
      <c r="F460" s="40">
        <f>SUMIF('II K'!A:A,A460,'II K'!C:C)</f>
        <v>97.22</v>
      </c>
      <c r="G460" s="40">
        <f>SUMIF('III K'!A:A,A460,'III K'!B:B)</f>
        <v>288.52999999999997</v>
      </c>
      <c r="H460" s="40">
        <f>SUMIF('III K'!A:A,A460,'III K'!C:C)</f>
        <v>195.95</v>
      </c>
      <c r="I460" s="40">
        <f>SUMIF('IV K'!A:A,A460,'IV K'!B:B)</f>
        <v>146.62</v>
      </c>
      <c r="J460" s="40">
        <f>SUMIF('IV K'!A:A,A460,'IV K'!C:C)</f>
        <v>91.608000000000004</v>
      </c>
      <c r="K460" s="40">
        <f>SUMIF('2021 BEZ CLP'!A:A,A460,'2021 BEZ CLP'!B:B)</f>
        <v>797.9</v>
      </c>
      <c r="L460" s="40">
        <f>SUMIF('2021 BEZ CLP'!A:A,A460,'2021 BEZ CLP'!C:C)</f>
        <v>533.86800000000005</v>
      </c>
    </row>
    <row r="461" spans="1:12">
      <c r="A461" s="44" t="s">
        <v>16</v>
      </c>
      <c r="B461" s="44" t="s">
        <v>422</v>
      </c>
      <c r="C461" s="3">
        <f>SUMIF('I K'!A:A,A461,'I K'!B:B)</f>
        <v>0</v>
      </c>
      <c r="D461" s="3">
        <f>SUMIF('I K'!A:A,A461,'I K'!C:C)</f>
        <v>0</v>
      </c>
      <c r="E461" s="3">
        <f>SUMIF('II K'!A:A,A461,'II K'!B:B)</f>
        <v>0</v>
      </c>
      <c r="F461" s="40">
        <f>SUMIF('II K'!A:A,A461,'II K'!C:C)</f>
        <v>0</v>
      </c>
      <c r="G461" s="40">
        <f>SUMIF('III K'!A:A,A461,'III K'!B:B)</f>
        <v>474.76</v>
      </c>
      <c r="H461" s="40">
        <f>SUMIF('III K'!A:A,A461,'III K'!C:C)</f>
        <v>160.91999999999999</v>
      </c>
      <c r="I461" s="40">
        <f>SUMIF('IV K'!A:A,A461,'IV K'!B:B)</f>
        <v>1678.66</v>
      </c>
      <c r="J461" s="40">
        <f>SUMIF('IV K'!A:A,A461,'IV K'!C:C)</f>
        <v>815.77</v>
      </c>
      <c r="K461" s="40">
        <f>SUMIF('2021 BEZ CLP'!A:A,A461,'2021 BEZ CLP'!B:B)</f>
        <v>2153.42</v>
      </c>
      <c r="L461" s="40">
        <f>SUMIF('2021 BEZ CLP'!A:A,A461,'2021 BEZ CLP'!C:C)</f>
        <v>976.69</v>
      </c>
    </row>
    <row r="462" spans="1:12">
      <c r="A462" s="44" t="s">
        <v>260</v>
      </c>
      <c r="B462" s="44" t="s">
        <v>422</v>
      </c>
      <c r="C462" s="3">
        <f>SUMIF('I K'!A:A,A462,'I K'!B:B)</f>
        <v>0</v>
      </c>
      <c r="D462" s="3">
        <f>SUMIF('I K'!A:A,A462,'I K'!C:C)</f>
        <v>0</v>
      </c>
      <c r="E462" s="3">
        <f>SUMIF('II K'!A:A,A462,'II K'!B:B)</f>
        <v>1450</v>
      </c>
      <c r="F462" s="40">
        <f>SUMIF('II K'!A:A,A462,'II K'!C:C)</f>
        <v>1010.06</v>
      </c>
      <c r="G462" s="40">
        <f>SUMIF('III K'!A:A,A462,'III K'!B:B)</f>
        <v>0</v>
      </c>
      <c r="H462" s="40">
        <f>SUMIF('III K'!A:A,A462,'III K'!C:C)</f>
        <v>0</v>
      </c>
      <c r="I462" s="40">
        <f>SUMIF('IV K'!A:A,A462,'IV K'!B:B)</f>
        <v>0</v>
      </c>
      <c r="J462" s="40">
        <f>SUMIF('IV K'!A:A,A462,'IV K'!C:C)</f>
        <v>0</v>
      </c>
      <c r="K462" s="40">
        <f>SUMIF('2021 BEZ CLP'!A:A,A462,'2021 BEZ CLP'!B:B)</f>
        <v>1450</v>
      </c>
      <c r="L462" s="40">
        <f>SUMIF('2021 BEZ CLP'!A:A,A462,'2021 BEZ CLP'!C:C)</f>
        <v>1010.06</v>
      </c>
    </row>
    <row r="463" spans="1:12">
      <c r="A463" s="44" t="s">
        <v>54</v>
      </c>
      <c r="B463" s="44" t="s">
        <v>422</v>
      </c>
      <c r="C463" s="3">
        <f>SUMIF('I K'!A:A,A463,'I K'!B:B)</f>
        <v>0</v>
      </c>
      <c r="D463" s="3">
        <f>SUMIF('I K'!A:A,A463,'I K'!C:C)</f>
        <v>0</v>
      </c>
      <c r="E463" s="3">
        <f>SUMIF('II K'!A:A,A463,'II K'!B:B)</f>
        <v>0</v>
      </c>
      <c r="F463" s="40">
        <f>SUMIF('II K'!A:A,A463,'II K'!C:C)</f>
        <v>0</v>
      </c>
      <c r="G463" s="40">
        <f>SUMIF('III K'!A:A,A463,'III K'!B:B)</f>
        <v>153.47999999999999</v>
      </c>
      <c r="H463" s="40">
        <f>SUMIF('III K'!A:A,A463,'III K'!C:C)</f>
        <v>81.22</v>
      </c>
      <c r="I463" s="40">
        <f>SUMIF('IV K'!A:A,A463,'IV K'!B:B)</f>
        <v>0</v>
      </c>
      <c r="J463" s="40">
        <f>SUMIF('IV K'!A:A,A463,'IV K'!C:C)</f>
        <v>0</v>
      </c>
      <c r="K463" s="40">
        <f>SUMIF('2021 BEZ CLP'!A:A,A463,'2021 BEZ CLP'!B:B)</f>
        <v>153.47999999999999</v>
      </c>
      <c r="L463" s="40">
        <f>SUMIF('2021 BEZ CLP'!A:A,A463,'2021 BEZ CLP'!C:C)</f>
        <v>81.22</v>
      </c>
    </row>
    <row r="464" spans="1:12">
      <c r="A464" s="44" t="s">
        <v>704</v>
      </c>
      <c r="B464" s="44" t="s">
        <v>426</v>
      </c>
      <c r="C464" s="3">
        <f>SUMIF('I K'!A:A,A464,'I K'!B:B)</f>
        <v>3188.62</v>
      </c>
      <c r="D464" s="3">
        <f>SUMIF('I K'!A:A,A464,'I K'!C:C)</f>
        <v>1592.912</v>
      </c>
      <c r="E464" s="3">
        <f>SUMIF('II K'!A:A,A464,'II K'!B:B)</f>
        <v>0</v>
      </c>
      <c r="F464" s="40">
        <f>SUMIF('II K'!A:A,A464,'II K'!C:C)</f>
        <v>0</v>
      </c>
      <c r="G464" s="40">
        <f>SUMIF('III K'!A:A,A464,'III K'!B:B)</f>
        <v>0</v>
      </c>
      <c r="H464" s="40">
        <f>SUMIF('III K'!A:A,A464,'III K'!C:C)</f>
        <v>0</v>
      </c>
      <c r="I464" s="40">
        <f>SUMIF('IV K'!A:A,A464,'IV K'!B:B)</f>
        <v>1100</v>
      </c>
      <c r="J464" s="40">
        <f>SUMIF('IV K'!A:A,A464,'IV K'!C:C)</f>
        <v>616</v>
      </c>
      <c r="K464" s="40">
        <f>SUMIF('2021 BEZ CLP'!A:A,A464,'2021 BEZ CLP'!B:B)</f>
        <v>4288.62</v>
      </c>
      <c r="L464" s="40">
        <f>SUMIF('2021 BEZ CLP'!A:A,A464,'2021 BEZ CLP'!C:C)</f>
        <v>2208.9119999999998</v>
      </c>
    </row>
    <row r="465" spans="1:12">
      <c r="A465" s="44" t="s">
        <v>596</v>
      </c>
      <c r="B465" s="44" t="s">
        <v>422</v>
      </c>
      <c r="C465" s="3">
        <f>SUMIF('I K'!A:A,A465,'I K'!B:B)</f>
        <v>1862.84</v>
      </c>
      <c r="D465" s="3">
        <f>SUMIF('I K'!A:A,A465,'I K'!C:C)</f>
        <v>464.57100000000003</v>
      </c>
      <c r="E465" s="3">
        <f>SUMIF('II K'!A:A,A465,'II K'!B:B)</f>
        <v>1008.28</v>
      </c>
      <c r="F465" s="40">
        <f>SUMIF('II K'!A:A,A465,'II K'!C:C)</f>
        <v>259.51</v>
      </c>
      <c r="G465" s="40">
        <f>SUMIF('III K'!A:A,A465,'III K'!B:B)</f>
        <v>676.96</v>
      </c>
      <c r="H465" s="40">
        <f>SUMIF('III K'!A:A,A465,'III K'!C:C)</f>
        <v>212.93600000000001</v>
      </c>
      <c r="I465" s="40">
        <f>SUMIF('IV K'!A:A,A465,'IV K'!B:B)</f>
        <v>0</v>
      </c>
      <c r="J465" s="40">
        <f>SUMIF('IV K'!A:A,A465,'IV K'!C:C)</f>
        <v>0</v>
      </c>
      <c r="K465" s="40">
        <f>SUMIF('2021 BEZ CLP'!A:A,A465,'2021 BEZ CLP'!B:B)</f>
        <v>3548.08</v>
      </c>
      <c r="L465" s="40">
        <f>SUMIF('2021 BEZ CLP'!A:A,A465,'2021 BEZ CLP'!C:C)</f>
        <v>937.01700000000005</v>
      </c>
    </row>
    <row r="466" spans="1:12">
      <c r="A466" s="44" t="s">
        <v>196</v>
      </c>
      <c r="B466" s="44" t="s">
        <v>422</v>
      </c>
      <c r="C466" s="3">
        <f>SUMIF('I K'!A:A,A466,'I K'!B:B)</f>
        <v>0</v>
      </c>
      <c r="D466" s="3">
        <f>SUMIF('I K'!A:A,A466,'I K'!C:C)</f>
        <v>0</v>
      </c>
      <c r="E466" s="3">
        <f>SUMIF('II K'!A:A,A466,'II K'!B:B)</f>
        <v>659.76</v>
      </c>
      <c r="F466" s="40">
        <f>SUMIF('II K'!A:A,A466,'II K'!C:C)</f>
        <v>391.37</v>
      </c>
      <c r="G466" s="40">
        <f>SUMIF('III K'!A:A,A466,'III K'!B:B)</f>
        <v>751.29</v>
      </c>
      <c r="H466" s="40">
        <f>SUMIF('III K'!A:A,A466,'III K'!C:C)</f>
        <v>454.83</v>
      </c>
      <c r="I466" s="40">
        <f>SUMIF('IV K'!A:A,A466,'IV K'!B:B)</f>
        <v>673.85</v>
      </c>
      <c r="J466" s="40">
        <f>SUMIF('IV K'!A:A,A466,'IV K'!C:C)</f>
        <v>404.02</v>
      </c>
      <c r="K466" s="40">
        <f>SUMIF('2021 BEZ CLP'!A:A,A466,'2021 BEZ CLP'!B:B)</f>
        <v>2084.9</v>
      </c>
      <c r="L466" s="40">
        <f>SUMIF('2021 BEZ CLP'!A:A,A466,'2021 BEZ CLP'!C:C)</f>
        <v>1250.22</v>
      </c>
    </row>
    <row r="467" spans="1:12">
      <c r="A467" s="44" t="s">
        <v>283</v>
      </c>
      <c r="B467" s="44" t="s">
        <v>426</v>
      </c>
      <c r="C467" s="3">
        <f>SUMIF('I K'!A:A,A467,'I K'!B:B)</f>
        <v>3756.96</v>
      </c>
      <c r="D467" s="3">
        <f>SUMIF('I K'!A:A,A467,'I K'!C:C)</f>
        <v>1176.6161999999999</v>
      </c>
      <c r="E467" s="3">
        <f>SUMIF('II K'!A:A,A467,'II K'!B:B)</f>
        <v>3724.85</v>
      </c>
      <c r="F467" s="40">
        <f>SUMIF('II K'!A:A,A467,'II K'!C:C)</f>
        <v>1156.2065</v>
      </c>
      <c r="G467" s="40">
        <f>SUMIF('III K'!A:A,A467,'III K'!B:B)</f>
        <v>0</v>
      </c>
      <c r="H467" s="40">
        <f>SUMIF('III K'!A:A,A467,'III K'!C:C)</f>
        <v>0</v>
      </c>
      <c r="I467" s="40">
        <f>SUMIF('IV K'!A:A,A467,'IV K'!B:B)</f>
        <v>3544.33</v>
      </c>
      <c r="J467" s="40">
        <f>SUMIF('IV K'!A:A,A467,'IV K'!C:C)</f>
        <v>1095.4190000000001</v>
      </c>
      <c r="K467" s="40">
        <f>SUMIF('2021 BEZ CLP'!A:A,A467,'2021 BEZ CLP'!B:B)</f>
        <v>11026.14</v>
      </c>
      <c r="L467" s="40">
        <f>SUMIF('2021 BEZ CLP'!A:A,A467,'2021 BEZ CLP'!C:C)</f>
        <v>3428.2417</v>
      </c>
    </row>
    <row r="468" spans="1:12">
      <c r="A468" s="44" t="s">
        <v>525</v>
      </c>
      <c r="B468" s="44" t="s">
        <v>427</v>
      </c>
      <c r="C468" s="3">
        <f>SUMIF('I K'!A:A,A468,'I K'!B:B)</f>
        <v>0</v>
      </c>
      <c r="D468" s="3">
        <f>SUMIF('I K'!A:A,A468,'I K'!C:C)</f>
        <v>0</v>
      </c>
      <c r="E468" s="3">
        <f>SUMIF('II K'!A:A,A468,'II K'!B:B)</f>
        <v>209.32</v>
      </c>
      <c r="F468" s="40">
        <f>SUMIF('II K'!A:A,A468,'II K'!C:C)</f>
        <v>84.936000000000007</v>
      </c>
      <c r="G468" s="40">
        <f>SUMIF('III K'!A:A,A468,'III K'!B:B)</f>
        <v>8455.25</v>
      </c>
      <c r="H468" s="40">
        <f>SUMIF('III K'!A:A,A468,'III K'!C:C)</f>
        <v>1831.23</v>
      </c>
      <c r="I468" s="40">
        <f>SUMIF('IV K'!A:A,A468,'IV K'!B:B)</f>
        <v>0</v>
      </c>
      <c r="J468" s="40">
        <f>SUMIF('IV K'!A:A,A468,'IV K'!C:C)</f>
        <v>0</v>
      </c>
      <c r="K468" s="40">
        <f>SUMIF('2021 BEZ CLP'!A:A,A468,'2021 BEZ CLP'!B:B)</f>
        <v>8664.57</v>
      </c>
      <c r="L468" s="40">
        <f>SUMIF('2021 BEZ CLP'!A:A,A468,'2021 BEZ CLP'!C:C)</f>
        <v>1916.1659999999999</v>
      </c>
    </row>
    <row r="469" spans="1:12">
      <c r="A469" s="44" t="s">
        <v>586</v>
      </c>
      <c r="B469" s="44" t="s">
        <v>427</v>
      </c>
      <c r="C469" s="3">
        <f>SUMIF('I K'!A:A,A469,'I K'!B:B)</f>
        <v>5706.78</v>
      </c>
      <c r="D469" s="3">
        <f>SUMIF('I K'!A:A,A469,'I K'!C:C)</f>
        <v>1885.5</v>
      </c>
      <c r="E469" s="3">
        <f>SUMIF('II K'!A:A,A469,'II K'!B:B)</f>
        <v>0</v>
      </c>
      <c r="F469" s="40">
        <f>SUMIF('II K'!A:A,A469,'II K'!C:C)</f>
        <v>0</v>
      </c>
      <c r="G469" s="40">
        <f>SUMIF('III K'!A:A,A469,'III K'!B:B)</f>
        <v>0</v>
      </c>
      <c r="H469" s="40">
        <f>SUMIF('III K'!A:A,A469,'III K'!C:C)</f>
        <v>0</v>
      </c>
      <c r="I469" s="40">
        <f>SUMIF('IV K'!A:A,A469,'IV K'!B:B)</f>
        <v>8580.6</v>
      </c>
      <c r="J469" s="40">
        <f>SUMIF('IV K'!A:A,A469,'IV K'!C:C)</f>
        <v>3162.6</v>
      </c>
      <c r="K469" s="40">
        <f>SUMIF('2021 BEZ CLP'!A:A,A469,'2021 BEZ CLP'!B:B)</f>
        <v>14287.38</v>
      </c>
      <c r="L469" s="40">
        <f>SUMIF('2021 BEZ CLP'!A:A,A469,'2021 BEZ CLP'!C:C)</f>
        <v>5048.1000000000004</v>
      </c>
    </row>
    <row r="470" spans="1:12">
      <c r="A470" s="44" t="s">
        <v>454</v>
      </c>
      <c r="B470" s="44" t="s">
        <v>422</v>
      </c>
      <c r="C470" s="3">
        <f>SUMIF('I K'!A:A,A470,'I K'!B:B)</f>
        <v>0</v>
      </c>
      <c r="D470" s="3">
        <f>SUMIF('I K'!A:A,A470,'I K'!C:C)</f>
        <v>0</v>
      </c>
      <c r="E470" s="3">
        <f>SUMIF('II K'!A:A,A470,'II K'!B:B)</f>
        <v>0</v>
      </c>
      <c r="F470" s="40">
        <f>SUMIF('II K'!A:A,A470,'II K'!C:C)</f>
        <v>0</v>
      </c>
      <c r="G470" s="40">
        <f>SUMIF('III K'!A:A,A470,'III K'!B:B)</f>
        <v>200</v>
      </c>
      <c r="H470" s="40">
        <f>SUMIF('III K'!A:A,A470,'III K'!C:C)</f>
        <v>184.12</v>
      </c>
      <c r="I470" s="40">
        <f>SUMIF('IV K'!A:A,A470,'IV K'!B:B)</f>
        <v>0</v>
      </c>
      <c r="J470" s="40">
        <f>SUMIF('IV K'!A:A,A470,'IV K'!C:C)</f>
        <v>0</v>
      </c>
      <c r="K470" s="40">
        <f>SUMIF('2021 BEZ CLP'!A:A,A470,'2021 BEZ CLP'!B:B)</f>
        <v>200</v>
      </c>
      <c r="L470" s="40">
        <f>SUMIF('2021 BEZ CLP'!A:A,A470,'2021 BEZ CLP'!C:C)</f>
        <v>184.12</v>
      </c>
    </row>
    <row r="471" spans="1:12">
      <c r="A471" s="44" t="s">
        <v>93</v>
      </c>
      <c r="B471" s="44" t="s">
        <v>422</v>
      </c>
      <c r="C471" s="3">
        <f>SUMIF('I K'!A:A,A471,'I K'!B:B)</f>
        <v>802.85</v>
      </c>
      <c r="D471" s="3">
        <f>SUMIF('I K'!A:A,A471,'I K'!C:C)</f>
        <v>417.76</v>
      </c>
      <c r="E471" s="3">
        <f>SUMIF('II K'!A:A,A471,'II K'!B:B)</f>
        <v>0</v>
      </c>
      <c r="F471" s="40">
        <f>SUMIF('II K'!A:A,A471,'II K'!C:C)</f>
        <v>0</v>
      </c>
      <c r="G471" s="40">
        <f>SUMIF('III K'!A:A,A471,'III K'!B:B)</f>
        <v>0</v>
      </c>
      <c r="H471" s="40">
        <f>SUMIF('III K'!A:A,A471,'III K'!C:C)</f>
        <v>0</v>
      </c>
      <c r="I471" s="40">
        <f>SUMIF('IV K'!A:A,A471,'IV K'!B:B)</f>
        <v>0</v>
      </c>
      <c r="J471" s="40">
        <f>SUMIF('IV K'!A:A,A471,'IV K'!C:C)</f>
        <v>0</v>
      </c>
      <c r="K471" s="40">
        <f>SUMIF('2021 BEZ CLP'!A:A,A471,'2021 BEZ CLP'!B:B)</f>
        <v>802.85</v>
      </c>
      <c r="L471" s="40">
        <f>SUMIF('2021 BEZ CLP'!A:A,A471,'2021 BEZ CLP'!C:C)</f>
        <v>417.76</v>
      </c>
    </row>
    <row r="472" spans="1:12">
      <c r="A472" s="44" t="s">
        <v>568</v>
      </c>
      <c r="B472" s="44" t="s">
        <v>426</v>
      </c>
      <c r="C472" s="3">
        <f>SUMIF('I K'!A:A,A472,'I K'!B:B)</f>
        <v>932.3</v>
      </c>
      <c r="D472" s="3">
        <f>SUMIF('I K'!A:A,A472,'I K'!C:C)</f>
        <v>383.05</v>
      </c>
      <c r="E472" s="3">
        <f>SUMIF('II K'!A:A,A472,'II K'!B:B)</f>
        <v>3507.92</v>
      </c>
      <c r="F472" s="40">
        <f>SUMIF('II K'!A:A,A472,'II K'!C:C)</f>
        <v>1319.9486999999999</v>
      </c>
      <c r="G472" s="40">
        <f>SUMIF('III K'!A:A,A472,'III K'!B:B)</f>
        <v>3957.51</v>
      </c>
      <c r="H472" s="40">
        <f>SUMIF('III K'!A:A,A472,'III K'!C:C)</f>
        <v>1513.6420000000001</v>
      </c>
      <c r="I472" s="40">
        <f>SUMIF('IV K'!A:A,A472,'IV K'!B:B)</f>
        <v>4238.37</v>
      </c>
      <c r="J472" s="40">
        <f>SUMIF('IV K'!A:A,A472,'IV K'!C:C)</f>
        <v>1626.1124</v>
      </c>
      <c r="K472" s="40">
        <f>SUMIF('2021 BEZ CLP'!A:A,A472,'2021 BEZ CLP'!B:B)</f>
        <v>12636.1</v>
      </c>
      <c r="L472" s="40">
        <f>SUMIF('2021 BEZ CLP'!A:A,A472,'2021 BEZ CLP'!C:C)</f>
        <v>4842.7530999999999</v>
      </c>
    </row>
    <row r="473" spans="1:12">
      <c r="A473" s="44" t="s">
        <v>743</v>
      </c>
      <c r="B473" s="44" t="s">
        <v>422</v>
      </c>
      <c r="C473" s="3">
        <f>SUMIF('I K'!A:A,A473,'I K'!B:B)</f>
        <v>145</v>
      </c>
      <c r="D473" s="3">
        <f>SUMIF('I K'!A:A,A473,'I K'!C:C)</f>
        <v>93.786000000000001</v>
      </c>
      <c r="E473" s="3">
        <f>SUMIF('II K'!A:A,A473,'II K'!B:B)</f>
        <v>0</v>
      </c>
      <c r="F473" s="40">
        <f>SUMIF('II K'!A:A,A473,'II K'!C:C)</f>
        <v>0</v>
      </c>
      <c r="G473" s="40">
        <f>SUMIF('III K'!A:A,A473,'III K'!B:B)</f>
        <v>0</v>
      </c>
      <c r="H473" s="40">
        <f>SUMIF('III K'!A:A,A473,'III K'!C:C)</f>
        <v>0</v>
      </c>
      <c r="I473" s="40">
        <f>SUMIF('IV K'!A:A,A473,'IV K'!B:B)</f>
        <v>0</v>
      </c>
      <c r="J473" s="40">
        <f>SUMIF('IV K'!A:A,A473,'IV K'!C:C)</f>
        <v>0</v>
      </c>
      <c r="K473" s="40">
        <f>SUMIF('2021 BEZ CLP'!A:A,A473,'2021 BEZ CLP'!B:B)</f>
        <v>145</v>
      </c>
      <c r="L473" s="40">
        <f>SUMIF('2021 BEZ CLP'!A:A,A473,'2021 BEZ CLP'!C:C)</f>
        <v>93.786000000000001</v>
      </c>
    </row>
    <row r="474" spans="1:12">
      <c r="A474" s="44" t="s">
        <v>286</v>
      </c>
      <c r="B474" s="44" t="s">
        <v>423</v>
      </c>
      <c r="C474" s="3">
        <f>SUMIF('I K'!A:A,A474,'I K'!B:B)</f>
        <v>3181.2</v>
      </c>
      <c r="D474" s="3">
        <f>SUMIF('I K'!A:A,A474,'I K'!C:C)</f>
        <v>1175.0999999999999</v>
      </c>
      <c r="E474" s="3">
        <f>SUMIF('II K'!A:A,A474,'II K'!B:B)</f>
        <v>0</v>
      </c>
      <c r="F474" s="40">
        <f>SUMIF('II K'!A:A,A474,'II K'!C:C)</f>
        <v>0</v>
      </c>
      <c r="G474" s="40">
        <f>SUMIF('III K'!A:A,A474,'III K'!B:B)</f>
        <v>5099.84</v>
      </c>
      <c r="H474" s="40">
        <f>SUMIF('III K'!A:A,A474,'III K'!C:C)</f>
        <v>1773.96</v>
      </c>
      <c r="I474" s="40">
        <f>SUMIF('IV K'!A:A,A474,'IV K'!B:B)</f>
        <v>0</v>
      </c>
      <c r="J474" s="40">
        <f>SUMIF('IV K'!A:A,A474,'IV K'!C:C)</f>
        <v>0</v>
      </c>
      <c r="K474" s="40">
        <f>SUMIF('2021 BEZ CLP'!A:A,A474,'2021 BEZ CLP'!B:B)</f>
        <v>8281.0400000000009</v>
      </c>
      <c r="L474" s="40">
        <f>SUMIF('2021 BEZ CLP'!A:A,A474,'2021 BEZ CLP'!C:C)</f>
        <v>2949.06</v>
      </c>
    </row>
    <row r="475" spans="1:12">
      <c r="A475" s="44" t="s">
        <v>197</v>
      </c>
      <c r="B475" s="44" t="s">
        <v>422</v>
      </c>
      <c r="C475" s="3">
        <f>SUMIF('I K'!A:A,A475,'I K'!B:B)</f>
        <v>0</v>
      </c>
      <c r="D475" s="3">
        <f>SUMIF('I K'!A:A,A475,'I K'!C:C)</f>
        <v>0</v>
      </c>
      <c r="E475" s="3">
        <f>SUMIF('II K'!A:A,A475,'II K'!B:B)</f>
        <v>0</v>
      </c>
      <c r="F475" s="40">
        <f>SUMIF('II K'!A:A,A475,'II K'!C:C)</f>
        <v>0</v>
      </c>
      <c r="G475" s="40">
        <f>SUMIF('III K'!A:A,A475,'III K'!B:B)</f>
        <v>1580</v>
      </c>
      <c r="H475" s="40">
        <f>SUMIF('III K'!A:A,A475,'III K'!C:C)</f>
        <v>491.77</v>
      </c>
      <c r="I475" s="40">
        <f>SUMIF('IV K'!A:A,A475,'IV K'!B:B)</f>
        <v>0</v>
      </c>
      <c r="J475" s="40">
        <f>SUMIF('IV K'!A:A,A475,'IV K'!C:C)</f>
        <v>0</v>
      </c>
      <c r="K475" s="40">
        <f>SUMIF('2021 BEZ CLP'!A:A,A475,'2021 BEZ CLP'!B:B)</f>
        <v>1580</v>
      </c>
      <c r="L475" s="40">
        <f>SUMIF('2021 BEZ CLP'!A:A,A475,'2021 BEZ CLP'!C:C)</f>
        <v>491.77</v>
      </c>
    </row>
    <row r="476" spans="1:12">
      <c r="A476" s="44" t="s">
        <v>390</v>
      </c>
      <c r="B476" s="44" t="s">
        <v>422</v>
      </c>
      <c r="C476" s="3">
        <f>SUMIF('I K'!A:A,A476,'I K'!B:B)</f>
        <v>173.95</v>
      </c>
      <c r="D476" s="3">
        <f>SUMIF('I K'!A:A,A476,'I K'!C:C)</f>
        <v>74.41</v>
      </c>
      <c r="E476" s="3">
        <f>SUMIF('II K'!A:A,A476,'II K'!B:B)</f>
        <v>289.89999999999998</v>
      </c>
      <c r="F476" s="40">
        <f>SUMIF('II K'!A:A,A476,'II K'!C:C)</f>
        <v>126.5</v>
      </c>
      <c r="G476" s="40">
        <f>SUMIF('III K'!A:A,A476,'III K'!B:B)</f>
        <v>0</v>
      </c>
      <c r="H476" s="40">
        <f>SUMIF('III K'!A:A,A476,'III K'!C:C)</f>
        <v>0</v>
      </c>
      <c r="I476" s="40">
        <f>SUMIF('IV K'!A:A,A476,'IV K'!B:B)</f>
        <v>0</v>
      </c>
      <c r="J476" s="40">
        <f>SUMIF('IV K'!A:A,A476,'IV K'!C:C)</f>
        <v>0</v>
      </c>
      <c r="K476" s="40">
        <f>SUMIF('2021 BEZ CLP'!A:A,A476,'2021 BEZ CLP'!B:B)</f>
        <v>463.85</v>
      </c>
      <c r="L476" s="40">
        <f>SUMIF('2021 BEZ CLP'!A:A,A476,'2021 BEZ CLP'!C:C)</f>
        <v>200.91</v>
      </c>
    </row>
    <row r="477" spans="1:12">
      <c r="A477" s="44" t="s">
        <v>414</v>
      </c>
      <c r="B477" s="44" t="s">
        <v>427</v>
      </c>
      <c r="C477" s="3">
        <f>SUMIF('I K'!A:A,A477,'I K'!B:B)</f>
        <v>340</v>
      </c>
      <c r="D477" s="3">
        <f>SUMIF('I K'!A:A,A477,'I K'!C:C)</f>
        <v>227.44</v>
      </c>
      <c r="E477" s="3">
        <f>SUMIF('II K'!A:A,A477,'II K'!B:B)</f>
        <v>0</v>
      </c>
      <c r="F477" s="40">
        <f>SUMIF('II K'!A:A,A477,'II K'!C:C)</f>
        <v>0</v>
      </c>
      <c r="G477" s="40">
        <f>SUMIF('III K'!A:A,A477,'III K'!B:B)</f>
        <v>0</v>
      </c>
      <c r="H477" s="40">
        <f>SUMIF('III K'!A:A,A477,'III K'!C:C)</f>
        <v>0</v>
      </c>
      <c r="I477" s="40">
        <f>SUMIF('IV K'!A:A,A477,'IV K'!B:B)</f>
        <v>0</v>
      </c>
      <c r="J477" s="40">
        <f>SUMIF('IV K'!A:A,A477,'IV K'!C:C)</f>
        <v>0</v>
      </c>
      <c r="K477" s="40">
        <f>SUMIF('2021 BEZ CLP'!A:A,A477,'2021 BEZ CLP'!B:B)</f>
        <v>340</v>
      </c>
      <c r="L477" s="40">
        <f>SUMIF('2021 BEZ CLP'!A:A,A477,'2021 BEZ CLP'!C:C)</f>
        <v>227.44</v>
      </c>
    </row>
    <row r="478" spans="1:12">
      <c r="A478" s="44" t="s">
        <v>307</v>
      </c>
      <c r="B478" s="44" t="s">
        <v>426</v>
      </c>
      <c r="C478" s="3">
        <f>SUMIF('I K'!A:A,A478,'I K'!B:B)</f>
        <v>1466.58</v>
      </c>
      <c r="D478" s="3">
        <f>SUMIF('I K'!A:A,A478,'I K'!C:C)</f>
        <v>722.65499999999997</v>
      </c>
      <c r="E478" s="3">
        <f>SUMIF('II K'!A:A,A478,'II K'!B:B)</f>
        <v>1514.21</v>
      </c>
      <c r="F478" s="40">
        <f>SUMIF('II K'!A:A,A478,'II K'!C:C)</f>
        <v>646.38499999999999</v>
      </c>
      <c r="G478" s="40">
        <f>SUMIF('III K'!A:A,A478,'III K'!B:B)</f>
        <v>2022.18</v>
      </c>
      <c r="H478" s="40">
        <f>SUMIF('III K'!A:A,A478,'III K'!C:C)</f>
        <v>848.44500000000005</v>
      </c>
      <c r="I478" s="40">
        <f>SUMIF('IV K'!A:A,A478,'IV K'!B:B)</f>
        <v>2615.9899999999998</v>
      </c>
      <c r="J478" s="40">
        <f>SUMIF('IV K'!A:A,A478,'IV K'!C:C)</f>
        <v>1068.377</v>
      </c>
      <c r="K478" s="40">
        <f>SUMIF('2021 BEZ CLP'!A:A,A478,'2021 BEZ CLP'!B:B)</f>
        <v>7618.96</v>
      </c>
      <c r="L478" s="40">
        <f>SUMIF('2021 BEZ CLP'!A:A,A478,'2021 BEZ CLP'!C:C)</f>
        <v>3285.8620000000001</v>
      </c>
    </row>
    <row r="479" spans="1:12">
      <c r="A479" s="44" t="s">
        <v>344</v>
      </c>
      <c r="B479" s="44" t="s">
        <v>426</v>
      </c>
      <c r="C479" s="3">
        <f>SUMIF('I K'!A:A,A479,'I K'!B:B)</f>
        <v>832.5</v>
      </c>
      <c r="D479" s="3">
        <f>SUMIF('I K'!A:A,A479,'I K'!C:C)</f>
        <v>537.75</v>
      </c>
      <c r="E479" s="3">
        <f>SUMIF('II K'!A:A,A479,'II K'!B:B)</f>
        <v>962</v>
      </c>
      <c r="F479" s="40">
        <f>SUMIF('II K'!A:A,A479,'II K'!C:C)</f>
        <v>621.4</v>
      </c>
      <c r="G479" s="40">
        <f>SUMIF('III K'!A:A,A479,'III K'!B:B)</f>
        <v>851</v>
      </c>
      <c r="H479" s="40">
        <f>SUMIF('III K'!A:A,A479,'III K'!C:C)</f>
        <v>553.84</v>
      </c>
      <c r="I479" s="40">
        <f>SUMIF('IV K'!A:A,A479,'IV K'!B:B)</f>
        <v>925</v>
      </c>
      <c r="J479" s="40">
        <f>SUMIF('IV K'!A:A,A479,'IV K'!C:C)</f>
        <v>604.5</v>
      </c>
      <c r="K479" s="40">
        <f>SUMIF('2021 BEZ CLP'!A:A,A479,'2021 BEZ CLP'!B:B)</f>
        <v>3570.5</v>
      </c>
      <c r="L479" s="40">
        <f>SUMIF('2021 BEZ CLP'!A:A,A479,'2021 BEZ CLP'!C:C)</f>
        <v>2317.4899999999998</v>
      </c>
    </row>
    <row r="480" spans="1:12">
      <c r="A480" s="44" t="s">
        <v>68</v>
      </c>
      <c r="B480" s="44" t="s">
        <v>422</v>
      </c>
      <c r="C480" s="3">
        <f>SUMIF('I K'!A:A,A480,'I K'!B:B)</f>
        <v>620</v>
      </c>
      <c r="D480" s="3">
        <f>SUMIF('I K'!A:A,A480,'I K'!C:C)</f>
        <v>235</v>
      </c>
      <c r="E480" s="3">
        <f>SUMIF('II K'!A:A,A480,'II K'!B:B)</f>
        <v>490.72</v>
      </c>
      <c r="F480" s="40">
        <f>SUMIF('II K'!A:A,A480,'II K'!C:C)</f>
        <v>245.6</v>
      </c>
      <c r="G480" s="40">
        <f>SUMIF('III K'!A:A,A480,'III K'!B:B)</f>
        <v>382</v>
      </c>
      <c r="H480" s="40">
        <f>SUMIF('III K'!A:A,A480,'III K'!C:C)</f>
        <v>188.5</v>
      </c>
      <c r="I480" s="40">
        <f>SUMIF('IV K'!A:A,A480,'IV K'!B:B)</f>
        <v>1262.6600000000001</v>
      </c>
      <c r="J480" s="40">
        <f>SUMIF('IV K'!A:A,A480,'IV K'!C:C)</f>
        <v>631.97</v>
      </c>
      <c r="K480" s="40">
        <f>SUMIF('2021 BEZ CLP'!A:A,A480,'2021 BEZ CLP'!B:B)</f>
        <v>2755.38</v>
      </c>
      <c r="L480" s="40">
        <f>SUMIF('2021 BEZ CLP'!A:A,A480,'2021 BEZ CLP'!C:C)</f>
        <v>1301.07</v>
      </c>
    </row>
    <row r="481" spans="1:12">
      <c r="A481" s="44" t="s">
        <v>450</v>
      </c>
      <c r="B481" s="44" t="s">
        <v>422</v>
      </c>
      <c r="C481" s="3">
        <f>SUMIF('I K'!A:A,A481,'I K'!B:B)</f>
        <v>0</v>
      </c>
      <c r="D481" s="3">
        <f>SUMIF('I K'!A:A,A481,'I K'!C:C)</f>
        <v>0</v>
      </c>
      <c r="E481" s="3">
        <f>SUMIF('II K'!A:A,A481,'II K'!B:B)</f>
        <v>0</v>
      </c>
      <c r="F481" s="40">
        <f>SUMIF('II K'!A:A,A481,'II K'!C:C)</f>
        <v>0</v>
      </c>
      <c r="G481" s="40">
        <f>SUMIF('III K'!A:A,A481,'III K'!B:B)</f>
        <v>0</v>
      </c>
      <c r="H481" s="40">
        <f>SUMIF('III K'!A:A,A481,'III K'!C:C)</f>
        <v>0</v>
      </c>
      <c r="I481" s="40">
        <f>SUMIF('IV K'!A:A,A481,'IV K'!B:B)</f>
        <v>393.78</v>
      </c>
      <c r="J481" s="40">
        <f>SUMIF('IV K'!A:A,A481,'IV K'!C:C)</f>
        <v>240.95</v>
      </c>
      <c r="K481" s="40">
        <f>SUMIF('2021 BEZ CLP'!A:A,A481,'2021 BEZ CLP'!B:B)</f>
        <v>393.78</v>
      </c>
      <c r="L481" s="40">
        <f>SUMIF('2021 BEZ CLP'!A:A,A481,'2021 BEZ CLP'!C:C)</f>
        <v>240.95</v>
      </c>
    </row>
    <row r="482" spans="1:12">
      <c r="A482" s="44" t="s">
        <v>285</v>
      </c>
      <c r="B482" s="44" t="s">
        <v>423</v>
      </c>
      <c r="C482" s="3">
        <f>SUMIF('I K'!A:A,A482,'I K'!B:B)</f>
        <v>1845.03</v>
      </c>
      <c r="D482" s="3">
        <f>SUMIF('I K'!A:A,A482,'I K'!C:C)</f>
        <v>667.61</v>
      </c>
      <c r="E482" s="3">
        <f>SUMIF('II K'!A:A,A482,'II K'!B:B)</f>
        <v>3774.55</v>
      </c>
      <c r="F482" s="40">
        <f>SUMIF('II K'!A:A,A482,'II K'!C:C)</f>
        <v>1317.2360000000001</v>
      </c>
      <c r="G482" s="40">
        <f>SUMIF('III K'!A:A,A482,'III K'!B:B)</f>
        <v>6104.07</v>
      </c>
      <c r="H482" s="40">
        <f>SUMIF('III K'!A:A,A482,'III K'!C:C)</f>
        <v>2286.6930000000002</v>
      </c>
      <c r="I482" s="40">
        <f>SUMIF('IV K'!A:A,A482,'IV K'!B:B)</f>
        <v>1757.08</v>
      </c>
      <c r="J482" s="40">
        <f>SUMIF('IV K'!A:A,A482,'IV K'!C:C)</f>
        <v>669.54750000000001</v>
      </c>
      <c r="K482" s="40">
        <f>SUMIF('2021 BEZ CLP'!A:A,A482,'2021 BEZ CLP'!B:B)</f>
        <v>13480.73</v>
      </c>
      <c r="L482" s="40">
        <f>SUMIF('2021 BEZ CLP'!A:A,A482,'2021 BEZ CLP'!C:C)</f>
        <v>4941.0865000000003</v>
      </c>
    </row>
    <row r="483" spans="1:12">
      <c r="A483" s="44" t="s">
        <v>185</v>
      </c>
      <c r="B483" s="44" t="s">
        <v>422</v>
      </c>
      <c r="C483" s="3">
        <f>SUMIF('I K'!A:A,A483,'I K'!B:B)</f>
        <v>0</v>
      </c>
      <c r="D483" s="3">
        <f>SUMIF('I K'!A:A,A483,'I K'!C:C)</f>
        <v>0</v>
      </c>
      <c r="E483" s="3">
        <f>SUMIF('II K'!A:A,A483,'II K'!B:B)</f>
        <v>0</v>
      </c>
      <c r="F483" s="40">
        <f>SUMIF('II K'!A:A,A483,'II K'!C:C)</f>
        <v>0</v>
      </c>
      <c r="G483" s="40">
        <f>SUMIF('III K'!A:A,A483,'III K'!B:B)</f>
        <v>175</v>
      </c>
      <c r="H483" s="40">
        <f>SUMIF('III K'!A:A,A483,'III K'!C:C)</f>
        <v>45</v>
      </c>
      <c r="I483" s="40">
        <f>SUMIF('IV K'!A:A,A483,'IV K'!B:B)</f>
        <v>0</v>
      </c>
      <c r="J483" s="40">
        <f>SUMIF('IV K'!A:A,A483,'IV K'!C:C)</f>
        <v>0</v>
      </c>
      <c r="K483" s="40">
        <f>SUMIF('2021 BEZ CLP'!A:A,A483,'2021 BEZ CLP'!B:B)</f>
        <v>175</v>
      </c>
      <c r="L483" s="40">
        <f>SUMIF('2021 BEZ CLP'!A:A,A483,'2021 BEZ CLP'!C:C)</f>
        <v>45</v>
      </c>
    </row>
    <row r="484" spans="1:12">
      <c r="A484" s="44" t="s">
        <v>208</v>
      </c>
      <c r="B484" s="44" t="s">
        <v>422</v>
      </c>
      <c r="C484" s="3">
        <f>SUMIF('I K'!A:A,A484,'I K'!B:B)</f>
        <v>2251.29</v>
      </c>
      <c r="D484" s="3">
        <f>SUMIF('I K'!A:A,A484,'I K'!C:C)</f>
        <v>1274.3440000000001</v>
      </c>
      <c r="E484" s="3">
        <f>SUMIF('II K'!A:A,A484,'II K'!B:B)</f>
        <v>0</v>
      </c>
      <c r="F484" s="40">
        <f>SUMIF('II K'!A:A,A484,'II K'!C:C)</f>
        <v>0</v>
      </c>
      <c r="G484" s="40">
        <f>SUMIF('III K'!A:A,A484,'III K'!B:B)</f>
        <v>0</v>
      </c>
      <c r="H484" s="40">
        <f>SUMIF('III K'!A:A,A484,'III K'!C:C)</f>
        <v>0</v>
      </c>
      <c r="I484" s="40">
        <f>SUMIF('IV K'!A:A,A484,'IV K'!B:B)</f>
        <v>0</v>
      </c>
      <c r="J484" s="40">
        <f>SUMIF('IV K'!A:A,A484,'IV K'!C:C)</f>
        <v>0</v>
      </c>
      <c r="K484" s="40">
        <f>SUMIF('2021 BEZ CLP'!A:A,A484,'2021 BEZ CLP'!B:B)</f>
        <v>2251.29</v>
      </c>
      <c r="L484" s="40">
        <f>SUMIF('2021 BEZ CLP'!A:A,A484,'2021 BEZ CLP'!C:C)</f>
        <v>1274.3440000000001</v>
      </c>
    </row>
    <row r="485" spans="1:12">
      <c r="A485" s="44" t="s">
        <v>685</v>
      </c>
      <c r="B485" s="44" t="s">
        <v>426</v>
      </c>
      <c r="C485" s="3">
        <f>SUMIF('I K'!A:A,A485,'I K'!B:B)</f>
        <v>909</v>
      </c>
      <c r="D485" s="3">
        <f>SUMIF('I K'!A:A,A485,'I K'!C:C)</f>
        <v>196</v>
      </c>
      <c r="E485" s="3">
        <f>SUMIF('II K'!A:A,A485,'II K'!B:B)</f>
        <v>0</v>
      </c>
      <c r="F485" s="40">
        <f>SUMIF('II K'!A:A,A485,'II K'!C:C)</f>
        <v>0</v>
      </c>
      <c r="G485" s="40">
        <f>SUMIF('III K'!A:A,A485,'III K'!B:B)</f>
        <v>0</v>
      </c>
      <c r="H485" s="40">
        <f>SUMIF('III K'!A:A,A485,'III K'!C:C)</f>
        <v>0</v>
      </c>
      <c r="I485" s="40">
        <f>SUMIF('IV K'!A:A,A485,'IV K'!B:B)</f>
        <v>0</v>
      </c>
      <c r="J485" s="40">
        <f>SUMIF('IV K'!A:A,A485,'IV K'!C:C)</f>
        <v>0</v>
      </c>
      <c r="K485" s="40">
        <f>SUMIF('2021 BEZ CLP'!A:A,A485,'2021 BEZ CLP'!B:B)</f>
        <v>909</v>
      </c>
      <c r="L485" s="40">
        <f>SUMIF('2021 BEZ CLP'!A:A,A485,'2021 BEZ CLP'!C:C)</f>
        <v>196</v>
      </c>
    </row>
    <row r="486" spans="1:12">
      <c r="A486" s="44" t="s">
        <v>275</v>
      </c>
      <c r="B486" s="44" t="s">
        <v>422</v>
      </c>
      <c r="C486" s="3">
        <f>SUMIF('I K'!A:A,A486,'I K'!B:B)</f>
        <v>1689</v>
      </c>
      <c r="D486" s="3">
        <f>SUMIF('I K'!A:A,A486,'I K'!C:C)</f>
        <v>423.38</v>
      </c>
      <c r="E486" s="3">
        <f>SUMIF('II K'!A:A,A486,'II K'!B:B)</f>
        <v>1679.25</v>
      </c>
      <c r="F486" s="40">
        <f>SUMIF('II K'!A:A,A486,'II K'!C:C)</f>
        <v>390.87</v>
      </c>
      <c r="G486" s="40">
        <f>SUMIF('III K'!A:A,A486,'III K'!B:B)</f>
        <v>0</v>
      </c>
      <c r="H486" s="40">
        <f>SUMIF('III K'!A:A,A486,'III K'!C:C)</f>
        <v>0</v>
      </c>
      <c r="I486" s="40">
        <f>SUMIF('IV K'!A:A,A486,'IV K'!B:B)</f>
        <v>0</v>
      </c>
      <c r="J486" s="40">
        <f>SUMIF('IV K'!A:A,A486,'IV K'!C:C)</f>
        <v>0</v>
      </c>
      <c r="K486" s="40">
        <f>SUMIF('2021 BEZ CLP'!A:A,A486,'2021 BEZ CLP'!B:B)</f>
        <v>3368.25</v>
      </c>
      <c r="L486" s="40">
        <f>SUMIF('2021 BEZ CLP'!A:A,A486,'2021 BEZ CLP'!C:C)</f>
        <v>814.25</v>
      </c>
    </row>
    <row r="487" spans="1:12">
      <c r="A487" s="44" t="s">
        <v>79</v>
      </c>
      <c r="B487" s="44" t="s">
        <v>422</v>
      </c>
      <c r="C487" s="3">
        <f>SUMIF('I K'!A:A,A487,'I K'!B:B)</f>
        <v>0</v>
      </c>
      <c r="D487" s="3">
        <f>SUMIF('I K'!A:A,A487,'I K'!C:C)</f>
        <v>0</v>
      </c>
      <c r="E487" s="3">
        <f>SUMIF('II K'!A:A,A487,'II K'!B:B)</f>
        <v>1322.74</v>
      </c>
      <c r="F487" s="40">
        <f>SUMIF('II K'!A:A,A487,'II K'!C:C)</f>
        <v>647.47799999999995</v>
      </c>
      <c r="G487" s="40">
        <f>SUMIF('III K'!A:A,A487,'III K'!B:B)</f>
        <v>889.48</v>
      </c>
      <c r="H487" s="40">
        <f>SUMIF('III K'!A:A,A487,'III K'!C:C)</f>
        <v>430.29</v>
      </c>
      <c r="I487" s="40">
        <f>SUMIF('IV K'!A:A,A487,'IV K'!B:B)</f>
        <v>0</v>
      </c>
      <c r="J487" s="40">
        <f>SUMIF('IV K'!A:A,A487,'IV K'!C:C)</f>
        <v>0</v>
      </c>
      <c r="K487" s="40">
        <f>SUMIF('2021 BEZ CLP'!A:A,A487,'2021 BEZ CLP'!B:B)</f>
        <v>2212.2199999999998</v>
      </c>
      <c r="L487" s="40">
        <f>SUMIF('2021 BEZ CLP'!A:A,A487,'2021 BEZ CLP'!C:C)</f>
        <v>1077.768</v>
      </c>
    </row>
    <row r="488" spans="1:12">
      <c r="A488" s="44" t="s">
        <v>186</v>
      </c>
      <c r="B488" s="44" t="s">
        <v>422</v>
      </c>
      <c r="C488" s="3">
        <f>SUMIF('I K'!A:A,A488,'I K'!B:B)</f>
        <v>0</v>
      </c>
      <c r="D488" s="3">
        <f>SUMIF('I K'!A:A,A488,'I K'!C:C)</f>
        <v>0</v>
      </c>
      <c r="E488" s="3">
        <f>SUMIF('II K'!A:A,A488,'II K'!B:B)</f>
        <v>0</v>
      </c>
      <c r="F488" s="40">
        <f>SUMIF('II K'!A:A,A488,'II K'!C:C)</f>
        <v>0</v>
      </c>
      <c r="G488" s="40">
        <f>SUMIF('III K'!A:A,A488,'III K'!B:B)</f>
        <v>1058.3499999999999</v>
      </c>
      <c r="H488" s="40">
        <f>SUMIF('III K'!A:A,A488,'III K'!C:C)</f>
        <v>582</v>
      </c>
      <c r="I488" s="40">
        <f>SUMIF('IV K'!A:A,A488,'IV K'!B:B)</f>
        <v>0</v>
      </c>
      <c r="J488" s="40">
        <f>SUMIF('IV K'!A:A,A488,'IV K'!C:C)</f>
        <v>0</v>
      </c>
      <c r="K488" s="40">
        <f>SUMIF('2021 BEZ CLP'!A:A,A488,'2021 BEZ CLP'!B:B)</f>
        <v>1058.3499999999999</v>
      </c>
      <c r="L488" s="40">
        <f>SUMIF('2021 BEZ CLP'!A:A,A488,'2021 BEZ CLP'!C:C)</f>
        <v>582</v>
      </c>
    </row>
    <row r="489" spans="1:12">
      <c r="A489" s="44" t="s">
        <v>455</v>
      </c>
      <c r="B489" s="44" t="s">
        <v>422</v>
      </c>
      <c r="C489" s="3">
        <f>SUMIF('I K'!A:A,A489,'I K'!B:B)</f>
        <v>0</v>
      </c>
      <c r="D489" s="3">
        <f>SUMIF('I K'!A:A,A489,'I K'!C:C)</f>
        <v>0</v>
      </c>
      <c r="E489" s="3">
        <f>SUMIF('II K'!A:A,A489,'II K'!B:B)</f>
        <v>0</v>
      </c>
      <c r="F489" s="40">
        <f>SUMIF('II K'!A:A,A489,'II K'!C:C)</f>
        <v>0</v>
      </c>
      <c r="G489" s="40">
        <f>SUMIF('III K'!A:A,A489,'III K'!B:B)</f>
        <v>195</v>
      </c>
      <c r="H489" s="40">
        <f>SUMIF('III K'!A:A,A489,'III K'!C:C)</f>
        <v>181.62</v>
      </c>
      <c r="I489" s="40">
        <f>SUMIF('IV K'!A:A,A489,'IV K'!B:B)</f>
        <v>0</v>
      </c>
      <c r="J489" s="40">
        <f>SUMIF('IV K'!A:A,A489,'IV K'!C:C)</f>
        <v>0</v>
      </c>
      <c r="K489" s="40">
        <f>SUMIF('2021 BEZ CLP'!A:A,A489,'2021 BEZ CLP'!B:B)</f>
        <v>195</v>
      </c>
      <c r="L489" s="40">
        <f>SUMIF('2021 BEZ CLP'!A:A,A489,'2021 BEZ CLP'!C:C)</f>
        <v>181.62</v>
      </c>
    </row>
    <row r="490" spans="1:12">
      <c r="A490" s="44" t="s">
        <v>540</v>
      </c>
      <c r="B490" s="44" t="s">
        <v>422</v>
      </c>
      <c r="C490" s="3">
        <f>SUMIF('I K'!A:A,A490,'I K'!B:B)</f>
        <v>0</v>
      </c>
      <c r="D490" s="3">
        <f>SUMIF('I K'!A:A,A490,'I K'!C:C)</f>
        <v>0</v>
      </c>
      <c r="E490" s="3">
        <f>SUMIF('II K'!A:A,A490,'II K'!B:B)</f>
        <v>0</v>
      </c>
      <c r="F490" s="40">
        <f>SUMIF('II K'!A:A,A490,'II K'!C:C)</f>
        <v>0</v>
      </c>
      <c r="G490" s="40">
        <f>SUMIF('III K'!A:A,A490,'III K'!B:B)</f>
        <v>850</v>
      </c>
      <c r="H490" s="40">
        <f>SUMIF('III K'!A:A,A490,'III K'!C:C)</f>
        <v>664.28</v>
      </c>
      <c r="I490" s="40">
        <f>SUMIF('IV K'!A:A,A490,'IV K'!B:B)</f>
        <v>0</v>
      </c>
      <c r="J490" s="40">
        <f>SUMIF('IV K'!A:A,A490,'IV K'!C:C)</f>
        <v>0</v>
      </c>
      <c r="K490" s="40">
        <f>SUMIF('2021 BEZ CLP'!A:A,A490,'2021 BEZ CLP'!B:B)</f>
        <v>850</v>
      </c>
      <c r="L490" s="40">
        <f>SUMIF('2021 BEZ CLP'!A:A,A490,'2021 BEZ CLP'!C:C)</f>
        <v>664.28</v>
      </c>
    </row>
    <row r="491" spans="1:12">
      <c r="A491" s="44" t="s">
        <v>355</v>
      </c>
      <c r="B491" s="44" t="s">
        <v>426</v>
      </c>
      <c r="C491" s="3">
        <f>SUMIF('I K'!A:A,A491,'I K'!B:B)</f>
        <v>0</v>
      </c>
      <c r="D491" s="3">
        <f>SUMIF('I K'!A:A,A491,'I K'!C:C)</f>
        <v>0</v>
      </c>
      <c r="E491" s="3">
        <f>SUMIF('II K'!A:A,A491,'II K'!B:B)</f>
        <v>9793.7999999999993</v>
      </c>
      <c r="F491" s="40">
        <f>SUMIF('II K'!A:A,A491,'II K'!C:C)</f>
        <v>4129.78</v>
      </c>
      <c r="G491" s="40">
        <f>SUMIF('III K'!A:A,A491,'III K'!B:B)</f>
        <v>4243.5</v>
      </c>
      <c r="H491" s="40">
        <f>SUMIF('III K'!A:A,A491,'III K'!C:C)</f>
        <v>1706.52</v>
      </c>
      <c r="I491" s="40">
        <f>SUMIF('IV K'!A:A,A491,'IV K'!B:B)</f>
        <v>1406.52</v>
      </c>
      <c r="J491" s="40">
        <f>SUMIF('IV K'!A:A,A491,'IV K'!C:C)</f>
        <v>499.82</v>
      </c>
      <c r="K491" s="40">
        <f>SUMIF('2021 BEZ CLP'!A:A,A491,'2021 BEZ CLP'!B:B)</f>
        <v>15443.82</v>
      </c>
      <c r="L491" s="40">
        <f>SUMIF('2021 BEZ CLP'!A:A,A491,'2021 BEZ CLP'!C:C)</f>
        <v>6336.12</v>
      </c>
    </row>
    <row r="492" spans="1:12">
      <c r="A492" s="44" t="s">
        <v>686</v>
      </c>
      <c r="B492" s="44" t="s">
        <v>423</v>
      </c>
      <c r="C492" s="3">
        <f>SUMIF('I K'!A:A,A492,'I K'!B:B)</f>
        <v>0</v>
      </c>
      <c r="D492" s="3">
        <f>SUMIF('I K'!A:A,A492,'I K'!C:C)</f>
        <v>0</v>
      </c>
      <c r="E492" s="3">
        <f>SUMIF('II K'!A:A,A492,'II K'!B:B)</f>
        <v>1626.61</v>
      </c>
      <c r="F492" s="40">
        <f>SUMIF('II K'!A:A,A492,'II K'!C:C)</f>
        <v>338.5822</v>
      </c>
      <c r="G492" s="40">
        <f>SUMIF('III K'!A:A,A492,'III K'!B:B)</f>
        <v>0</v>
      </c>
      <c r="H492" s="40">
        <f>SUMIF('III K'!A:A,A492,'III K'!C:C)</f>
        <v>0</v>
      </c>
      <c r="I492" s="40">
        <f>SUMIF('IV K'!A:A,A492,'IV K'!B:B)</f>
        <v>0</v>
      </c>
      <c r="J492" s="40">
        <f>SUMIF('IV K'!A:A,A492,'IV K'!C:C)</f>
        <v>0</v>
      </c>
      <c r="K492" s="40">
        <f>SUMIF('2021 BEZ CLP'!A:A,A492,'2021 BEZ CLP'!B:B)</f>
        <v>1626.61</v>
      </c>
      <c r="L492" s="40">
        <f>SUMIF('2021 BEZ CLP'!A:A,A492,'2021 BEZ CLP'!C:C)</f>
        <v>338.5822</v>
      </c>
    </row>
    <row r="493" spans="1:12">
      <c r="A493" s="44" t="s">
        <v>800</v>
      </c>
      <c r="B493" s="44" t="s">
        <v>423</v>
      </c>
      <c r="C493" s="3">
        <f>SUMIF('I K'!A:A,A493,'I K'!B:B)</f>
        <v>0</v>
      </c>
      <c r="D493" s="3">
        <f>SUMIF('I K'!A:A,A493,'I K'!C:C)</f>
        <v>0</v>
      </c>
      <c r="E493" s="3">
        <f>SUMIF('II K'!A:A,A493,'II K'!B:B)</f>
        <v>0</v>
      </c>
      <c r="F493" s="40">
        <f>SUMIF('II K'!A:A,A493,'II K'!C:C)</f>
        <v>0</v>
      </c>
      <c r="G493" s="40">
        <f>SUMIF('III K'!A:A,A493,'III K'!B:B)</f>
        <v>0</v>
      </c>
      <c r="H493" s="40">
        <f>SUMIF('III K'!A:A,A493,'III K'!C:C)</f>
        <v>0</v>
      </c>
      <c r="I493" s="40">
        <f>SUMIF('IV K'!A:A,A493,'IV K'!B:B)</f>
        <v>1466.8</v>
      </c>
      <c r="J493" s="40">
        <f>SUMIF('IV K'!A:A,A493,'IV K'!C:C)</f>
        <v>808.04</v>
      </c>
      <c r="K493" s="40">
        <f>SUMIF('2021 BEZ CLP'!A:A,A493,'2021 BEZ CLP'!B:B)</f>
        <v>1466.8</v>
      </c>
      <c r="L493" s="40">
        <f>SUMIF('2021 BEZ CLP'!A:A,A493,'2021 BEZ CLP'!C:C)</f>
        <v>808.04</v>
      </c>
    </row>
    <row r="494" spans="1:12">
      <c r="A494" s="44" t="s">
        <v>129</v>
      </c>
      <c r="B494" s="44" t="s">
        <v>422</v>
      </c>
      <c r="C494" s="3">
        <f>SUMIF('I K'!A:A,A494,'I K'!B:B)</f>
        <v>2103.4</v>
      </c>
      <c r="D494" s="3">
        <f>SUMIF('I K'!A:A,A494,'I K'!C:C)</f>
        <v>783.38</v>
      </c>
      <c r="E494" s="3">
        <f>SUMIF('II K'!A:A,A494,'II K'!B:B)</f>
        <v>0</v>
      </c>
      <c r="F494" s="40">
        <f>SUMIF('II K'!A:A,A494,'II K'!C:C)</f>
        <v>0</v>
      </c>
      <c r="G494" s="40">
        <f>SUMIF('III K'!A:A,A494,'III K'!B:B)</f>
        <v>0</v>
      </c>
      <c r="H494" s="40">
        <f>SUMIF('III K'!A:A,A494,'III K'!C:C)</f>
        <v>0</v>
      </c>
      <c r="I494" s="40">
        <f>SUMIF('IV K'!A:A,A494,'IV K'!B:B)</f>
        <v>2314.52</v>
      </c>
      <c r="J494" s="40">
        <f>SUMIF('IV K'!A:A,A494,'IV K'!C:C)</f>
        <v>1001.3</v>
      </c>
      <c r="K494" s="40">
        <f>SUMIF('2021 BEZ CLP'!A:A,A494,'2021 BEZ CLP'!B:B)</f>
        <v>4417.92</v>
      </c>
      <c r="L494" s="40">
        <f>SUMIF('2021 BEZ CLP'!A:A,A494,'2021 BEZ CLP'!C:C)</f>
        <v>1784.68</v>
      </c>
    </row>
    <row r="495" spans="1:12">
      <c r="A495" s="44" t="s">
        <v>112</v>
      </c>
      <c r="B495" s="44" t="s">
        <v>422</v>
      </c>
      <c r="C495" s="3">
        <f>SUMIF('I K'!A:A,A495,'I K'!B:B)</f>
        <v>30</v>
      </c>
      <c r="D495" s="3">
        <f>SUMIF('I K'!A:A,A495,'I K'!C:C)</f>
        <v>16.760000000000002</v>
      </c>
      <c r="E495" s="3">
        <f>SUMIF('II K'!A:A,A495,'II K'!B:B)</f>
        <v>0</v>
      </c>
      <c r="F495" s="40">
        <f>SUMIF('II K'!A:A,A495,'II K'!C:C)</f>
        <v>0</v>
      </c>
      <c r="G495" s="40">
        <f>SUMIF('III K'!A:A,A495,'III K'!B:B)</f>
        <v>0</v>
      </c>
      <c r="H495" s="40">
        <f>SUMIF('III K'!A:A,A495,'III K'!C:C)</f>
        <v>0</v>
      </c>
      <c r="I495" s="40">
        <f>SUMIF('IV K'!A:A,A495,'IV K'!B:B)</f>
        <v>0</v>
      </c>
      <c r="J495" s="40">
        <f>SUMIF('IV K'!A:A,A495,'IV K'!C:C)</f>
        <v>0</v>
      </c>
      <c r="K495" s="40">
        <f>SUMIF('2021 BEZ CLP'!A:A,A495,'2021 BEZ CLP'!B:B)</f>
        <v>30</v>
      </c>
      <c r="L495" s="40">
        <f>SUMIF('2021 BEZ CLP'!A:A,A495,'2021 BEZ CLP'!C:C)</f>
        <v>16.760000000000002</v>
      </c>
    </row>
    <row r="496" spans="1:12">
      <c r="A496" s="44" t="s">
        <v>273</v>
      </c>
      <c r="B496" s="44" t="s">
        <v>427</v>
      </c>
      <c r="C496" s="3">
        <f>SUMIF('I K'!A:A,A496,'I K'!B:B)</f>
        <v>25763.1</v>
      </c>
      <c r="D496" s="3">
        <f>SUMIF('I K'!A:A,A496,'I K'!C:C)</f>
        <v>8009.5964999999997</v>
      </c>
      <c r="E496" s="3">
        <f>SUMIF('II K'!A:A,A496,'II K'!B:B)</f>
        <v>27450.76</v>
      </c>
      <c r="F496" s="40">
        <f>SUMIF('II K'!A:A,A496,'II K'!C:C)</f>
        <v>8468.8644999999997</v>
      </c>
      <c r="G496" s="40">
        <f>SUMIF('III K'!A:A,A496,'III K'!B:B)</f>
        <v>30652.68</v>
      </c>
      <c r="H496" s="40">
        <f>SUMIF('III K'!A:A,A496,'III K'!C:C)</f>
        <v>8783.7574999999997</v>
      </c>
      <c r="I496" s="40">
        <f>SUMIF('IV K'!A:A,A496,'IV K'!B:B)</f>
        <v>27881.47</v>
      </c>
      <c r="J496" s="40">
        <f>SUMIF('IV K'!A:A,A496,'IV K'!C:C)</f>
        <v>7794.7820000000002</v>
      </c>
      <c r="K496" s="40">
        <f>SUMIF('2021 BEZ CLP'!A:A,A496,'2021 BEZ CLP'!B:B)</f>
        <v>111748.01</v>
      </c>
      <c r="L496" s="40">
        <f>SUMIF('2021 BEZ CLP'!A:A,A496,'2021 BEZ CLP'!C:C)</f>
        <v>33057.000500000002</v>
      </c>
    </row>
    <row r="497" spans="1:12">
      <c r="A497" s="44" t="s">
        <v>527</v>
      </c>
      <c r="B497" s="44" t="s">
        <v>426</v>
      </c>
      <c r="C497" s="3">
        <f>SUMIF('I K'!A:A,A497,'I K'!B:B)</f>
        <v>3666.87</v>
      </c>
      <c r="D497" s="3">
        <f>SUMIF('I K'!A:A,A497,'I K'!C:C)</f>
        <v>1692.42</v>
      </c>
      <c r="E497" s="3">
        <f>SUMIF('II K'!A:A,A497,'II K'!B:B)</f>
        <v>740.67</v>
      </c>
      <c r="F497" s="40">
        <f>SUMIF('II K'!A:A,A497,'II K'!C:C)</f>
        <v>362.27</v>
      </c>
      <c r="G497" s="40">
        <f>SUMIF('III K'!A:A,A497,'III K'!B:B)</f>
        <v>1426.98</v>
      </c>
      <c r="H497" s="40">
        <f>SUMIF('III K'!A:A,A497,'III K'!C:C)</f>
        <v>693.14</v>
      </c>
      <c r="I497" s="40">
        <f>SUMIF('IV K'!A:A,A497,'IV K'!B:B)</f>
        <v>1402.64</v>
      </c>
      <c r="J497" s="40">
        <f>SUMIF('IV K'!A:A,A497,'IV K'!C:C)</f>
        <v>455.40100000000001</v>
      </c>
      <c r="K497" s="40">
        <f>SUMIF('2021 BEZ CLP'!A:A,A497,'2021 BEZ CLP'!B:B)</f>
        <v>7237.16</v>
      </c>
      <c r="L497" s="40">
        <f>SUMIF('2021 BEZ CLP'!A:A,A497,'2021 BEZ CLP'!C:C)</f>
        <v>3203.2310000000002</v>
      </c>
    </row>
    <row r="498" spans="1:12">
      <c r="A498" s="44" t="s">
        <v>334</v>
      </c>
      <c r="B498" s="44" t="s">
        <v>427</v>
      </c>
      <c r="C498" s="3">
        <f>SUMIF('I K'!A:A,A498,'I K'!B:B)</f>
        <v>43259.16</v>
      </c>
      <c r="D498" s="3">
        <f>SUMIF('I K'!A:A,A498,'I K'!C:C)</f>
        <v>8517.2890000000007</v>
      </c>
      <c r="E498" s="3">
        <f>SUMIF('II K'!A:A,A498,'II K'!B:B)</f>
        <v>54535.65</v>
      </c>
      <c r="F498" s="40">
        <f>SUMIF('II K'!A:A,A498,'II K'!C:C)</f>
        <v>10732.89</v>
      </c>
      <c r="G498" s="40">
        <f>SUMIF('III K'!A:A,A498,'III K'!B:B)</f>
        <v>33900.14</v>
      </c>
      <c r="H498" s="40">
        <f>SUMIF('III K'!A:A,A498,'III K'!C:C)</f>
        <v>8184.27</v>
      </c>
      <c r="I498" s="40">
        <f>SUMIF('IV K'!A:A,A498,'IV K'!B:B)</f>
        <v>59275.13</v>
      </c>
      <c r="J498" s="40">
        <f>SUMIF('IV K'!A:A,A498,'IV K'!C:C)</f>
        <v>14756.9254</v>
      </c>
      <c r="K498" s="40">
        <f>SUMIF('2021 BEZ CLP'!A:A,A498,'2021 BEZ CLP'!B:B)</f>
        <v>190970.08</v>
      </c>
      <c r="L498" s="40">
        <f>SUMIF('2021 BEZ CLP'!A:A,A498,'2021 BEZ CLP'!C:C)</f>
        <v>42191.374400000001</v>
      </c>
    </row>
    <row r="499" spans="1:12">
      <c r="A499" s="44" t="s">
        <v>279</v>
      </c>
      <c r="B499" s="44" t="s">
        <v>423</v>
      </c>
      <c r="C499" s="3">
        <f>SUMIF('I K'!A:A,A499,'I K'!B:B)</f>
        <v>3629.7</v>
      </c>
      <c r="D499" s="3">
        <f>SUMIF('I K'!A:A,A499,'I K'!C:C)</f>
        <v>1202.01</v>
      </c>
      <c r="E499" s="3">
        <f>SUMIF('II K'!A:A,A499,'II K'!B:B)</f>
        <v>0</v>
      </c>
      <c r="F499" s="40">
        <f>SUMIF('II K'!A:A,A499,'II K'!C:C)</f>
        <v>0</v>
      </c>
      <c r="G499" s="40">
        <f>SUMIF('III K'!A:A,A499,'III K'!B:B)</f>
        <v>3629.7</v>
      </c>
      <c r="H499" s="40">
        <f>SUMIF('III K'!A:A,A499,'III K'!C:C)</f>
        <v>1181.95</v>
      </c>
      <c r="I499" s="40">
        <f>SUMIF('IV K'!A:A,A499,'IV K'!B:B)</f>
        <v>3629.7</v>
      </c>
      <c r="J499" s="40">
        <f>SUMIF('IV K'!A:A,A499,'IV K'!C:C)</f>
        <v>1119.26</v>
      </c>
      <c r="K499" s="40">
        <f>SUMIF('2021 BEZ CLP'!A:A,A499,'2021 BEZ CLP'!B:B)</f>
        <v>10889.1</v>
      </c>
      <c r="L499" s="40">
        <f>SUMIF('2021 BEZ CLP'!A:A,A499,'2021 BEZ CLP'!C:C)</f>
        <v>3503.22</v>
      </c>
    </row>
    <row r="500" spans="1:12">
      <c r="A500" s="44" t="s">
        <v>413</v>
      </c>
      <c r="B500" s="44" t="s">
        <v>427</v>
      </c>
      <c r="C500" s="3">
        <f>SUMIF('I K'!A:A,A500,'I K'!B:B)</f>
        <v>3413.9</v>
      </c>
      <c r="D500" s="3">
        <f>SUMIF('I K'!A:A,A500,'I K'!C:C)</f>
        <v>759.38959999999997</v>
      </c>
      <c r="E500" s="3">
        <f>SUMIF('II K'!A:A,A500,'II K'!B:B)</f>
        <v>0</v>
      </c>
      <c r="F500" s="40">
        <f>SUMIF('II K'!A:A,A500,'II K'!C:C)</f>
        <v>0</v>
      </c>
      <c r="G500" s="40">
        <f>SUMIF('III K'!A:A,A500,'III K'!B:B)</f>
        <v>0</v>
      </c>
      <c r="H500" s="40">
        <f>SUMIF('III K'!A:A,A500,'III K'!C:C)</f>
        <v>0</v>
      </c>
      <c r="I500" s="40">
        <f>SUMIF('IV K'!A:A,A500,'IV K'!B:B)</f>
        <v>0</v>
      </c>
      <c r="J500" s="40">
        <f>SUMIF('IV K'!A:A,A500,'IV K'!C:C)</f>
        <v>0</v>
      </c>
      <c r="K500" s="40">
        <f>SUMIF('2021 BEZ CLP'!A:A,A500,'2021 BEZ CLP'!B:B)</f>
        <v>3413.9</v>
      </c>
      <c r="L500" s="40">
        <f>SUMIF('2021 BEZ CLP'!A:A,A500,'2021 BEZ CLP'!C:C)</f>
        <v>759.38959999999997</v>
      </c>
    </row>
    <row r="501" spans="1:12">
      <c r="A501" s="44" t="s">
        <v>205</v>
      </c>
      <c r="B501" s="44" t="s">
        <v>422</v>
      </c>
      <c r="C501" s="3">
        <f>SUMIF('I K'!A:A,A501,'I K'!B:B)</f>
        <v>0</v>
      </c>
      <c r="D501" s="3">
        <f>SUMIF('I K'!A:A,A501,'I K'!C:C)</f>
        <v>0</v>
      </c>
      <c r="E501" s="3">
        <f>SUMIF('II K'!A:A,A501,'II K'!B:B)</f>
        <v>2110</v>
      </c>
      <c r="F501" s="40">
        <f>SUMIF('II K'!A:A,A501,'II K'!C:C)</f>
        <v>1516.87</v>
      </c>
      <c r="G501" s="40">
        <f>SUMIF('III K'!A:A,A501,'III K'!B:B)</f>
        <v>0</v>
      </c>
      <c r="H501" s="40">
        <f>SUMIF('III K'!A:A,A501,'III K'!C:C)</f>
        <v>0</v>
      </c>
      <c r="I501" s="40">
        <f>SUMIF('IV K'!A:A,A501,'IV K'!B:B)</f>
        <v>800</v>
      </c>
      <c r="J501" s="40">
        <f>SUMIF('IV K'!A:A,A501,'IV K'!C:C)</f>
        <v>555.5</v>
      </c>
      <c r="K501" s="40">
        <f>SUMIF('2021 BEZ CLP'!A:A,A501,'2021 BEZ CLP'!B:B)</f>
        <v>2910</v>
      </c>
      <c r="L501" s="40">
        <f>SUMIF('2021 BEZ CLP'!A:A,A501,'2021 BEZ CLP'!C:C)</f>
        <v>2072.37</v>
      </c>
    </row>
    <row r="502" spans="1:12">
      <c r="A502" s="44" t="s">
        <v>296</v>
      </c>
      <c r="B502" s="44" t="s">
        <v>423</v>
      </c>
      <c r="C502" s="3">
        <f>SUMIF('I K'!A:A,A502,'I K'!B:B)</f>
        <v>2920.08</v>
      </c>
      <c r="D502" s="3">
        <f>SUMIF('I K'!A:A,A502,'I K'!C:C)</f>
        <v>564.12</v>
      </c>
      <c r="E502" s="3">
        <f>SUMIF('II K'!A:A,A502,'II K'!B:B)</f>
        <v>0</v>
      </c>
      <c r="F502" s="40">
        <f>SUMIF('II K'!A:A,A502,'II K'!C:C)</f>
        <v>0</v>
      </c>
      <c r="G502" s="40">
        <f>SUMIF('III K'!A:A,A502,'III K'!B:B)</f>
        <v>2920.08</v>
      </c>
      <c r="H502" s="40">
        <f>SUMIF('III K'!A:A,A502,'III K'!C:C)</f>
        <v>523</v>
      </c>
      <c r="I502" s="40">
        <f>SUMIF('IV K'!A:A,A502,'IV K'!B:B)</f>
        <v>3017.99</v>
      </c>
      <c r="J502" s="40">
        <f>SUMIF('IV K'!A:A,A502,'IV K'!C:C)</f>
        <v>923.90599999999995</v>
      </c>
      <c r="K502" s="40">
        <f>SUMIF('2021 BEZ CLP'!A:A,A502,'2021 BEZ CLP'!B:B)</f>
        <v>8858.15</v>
      </c>
      <c r="L502" s="40">
        <f>SUMIF('2021 BEZ CLP'!A:A,A502,'2021 BEZ CLP'!C:C)</f>
        <v>2011.0260000000001</v>
      </c>
    </row>
    <row r="503" spans="1:12">
      <c r="A503" s="44" t="s">
        <v>329</v>
      </c>
      <c r="B503" s="44" t="s">
        <v>426</v>
      </c>
      <c r="C503" s="3">
        <f>SUMIF('I K'!A:A,A503,'I K'!B:B)</f>
        <v>8826.9</v>
      </c>
      <c r="D503" s="3">
        <f>SUMIF('I K'!A:A,A503,'I K'!C:C)</f>
        <v>2384.1</v>
      </c>
      <c r="E503" s="3">
        <f>SUMIF('II K'!A:A,A503,'II K'!B:B)</f>
        <v>714.81</v>
      </c>
      <c r="F503" s="40">
        <f>SUMIF('II K'!A:A,A503,'II K'!C:C)</f>
        <v>361.28</v>
      </c>
      <c r="G503" s="40">
        <f>SUMIF('III K'!A:A,A503,'III K'!B:B)</f>
        <v>7801.66</v>
      </c>
      <c r="H503" s="40">
        <f>SUMIF('III K'!A:A,A503,'III K'!C:C)</f>
        <v>2213.3200000000002</v>
      </c>
      <c r="I503" s="40">
        <f>SUMIF('IV K'!A:A,A503,'IV K'!B:B)</f>
        <v>0</v>
      </c>
      <c r="J503" s="40">
        <f>SUMIF('IV K'!A:A,A503,'IV K'!C:C)</f>
        <v>0</v>
      </c>
      <c r="K503" s="40">
        <f>SUMIF('2021 BEZ CLP'!A:A,A503,'2021 BEZ CLP'!B:B)</f>
        <v>17343.37</v>
      </c>
      <c r="L503" s="40">
        <f>SUMIF('2021 BEZ CLP'!A:A,A503,'2021 BEZ CLP'!C:C)</f>
        <v>4958.7</v>
      </c>
    </row>
    <row r="504" spans="1:12">
      <c r="A504" s="44" t="s">
        <v>143</v>
      </c>
      <c r="B504" s="44" t="s">
        <v>422</v>
      </c>
      <c r="C504" s="3">
        <f>SUMIF('I K'!A:A,A504,'I K'!B:B)</f>
        <v>1296.96</v>
      </c>
      <c r="D504" s="3">
        <f>SUMIF('I K'!A:A,A504,'I K'!C:C)</f>
        <v>584.67999999999995</v>
      </c>
      <c r="E504" s="3">
        <f>SUMIF('II K'!A:A,A504,'II K'!B:B)</f>
        <v>0</v>
      </c>
      <c r="F504" s="40">
        <f>SUMIF('II K'!A:A,A504,'II K'!C:C)</f>
        <v>0</v>
      </c>
      <c r="G504" s="40">
        <f>SUMIF('III K'!A:A,A504,'III K'!B:B)</f>
        <v>1320.72</v>
      </c>
      <c r="H504" s="40">
        <f>SUMIF('III K'!A:A,A504,'III K'!C:C)</f>
        <v>599.32000000000005</v>
      </c>
      <c r="I504" s="40">
        <f>SUMIF('IV K'!A:A,A504,'IV K'!B:B)</f>
        <v>0</v>
      </c>
      <c r="J504" s="40">
        <f>SUMIF('IV K'!A:A,A504,'IV K'!C:C)</f>
        <v>0</v>
      </c>
      <c r="K504" s="40">
        <f>SUMIF('2021 BEZ CLP'!A:A,A504,'2021 BEZ CLP'!B:B)</f>
        <v>2617.6799999999998</v>
      </c>
      <c r="L504" s="40">
        <f>SUMIF('2021 BEZ CLP'!A:A,A504,'2021 BEZ CLP'!C:C)</f>
        <v>1184</v>
      </c>
    </row>
    <row r="505" spans="1:12">
      <c r="A505" s="44" t="s">
        <v>633</v>
      </c>
      <c r="B505" s="44" t="s">
        <v>426</v>
      </c>
      <c r="C505" s="3">
        <f>SUMIF('I K'!A:A,A505,'I K'!B:B)</f>
        <v>0</v>
      </c>
      <c r="D505" s="3">
        <f>SUMIF('I K'!A:A,A505,'I K'!C:C)</f>
        <v>0</v>
      </c>
      <c r="E505" s="3">
        <f>SUMIF('II K'!A:A,A505,'II K'!B:B)</f>
        <v>2256.34</v>
      </c>
      <c r="F505" s="40">
        <f>SUMIF('II K'!A:A,A505,'II K'!C:C)</f>
        <v>888.91</v>
      </c>
      <c r="G505" s="40">
        <f>SUMIF('III K'!A:A,A505,'III K'!B:B)</f>
        <v>3801.84</v>
      </c>
      <c r="H505" s="40">
        <f>SUMIF('III K'!A:A,A505,'III K'!C:C)</f>
        <v>1486.56</v>
      </c>
      <c r="I505" s="40">
        <f>SUMIF('IV K'!A:A,A505,'IV K'!B:B)</f>
        <v>435.27</v>
      </c>
      <c r="J505" s="40">
        <f>SUMIF('IV K'!A:A,A505,'IV K'!C:C)</f>
        <v>205.73</v>
      </c>
      <c r="K505" s="40">
        <f>SUMIF('2021 BEZ CLP'!A:A,A505,'2021 BEZ CLP'!B:B)</f>
        <v>6493.45</v>
      </c>
      <c r="L505" s="40">
        <f>SUMIF('2021 BEZ CLP'!A:A,A505,'2021 BEZ CLP'!C:C)</f>
        <v>2581.1999999999998</v>
      </c>
    </row>
    <row r="506" spans="1:12">
      <c r="A506" s="44" t="s">
        <v>270</v>
      </c>
      <c r="B506" s="44" t="s">
        <v>427</v>
      </c>
      <c r="C506" s="3">
        <f>SUMIF('I K'!A:A,A506,'I K'!B:B)</f>
        <v>4513.26</v>
      </c>
      <c r="D506" s="3">
        <f>SUMIF('I K'!A:A,A506,'I K'!C:C)</f>
        <v>1740.25</v>
      </c>
      <c r="E506" s="3">
        <f>SUMIF('II K'!A:A,A506,'II K'!B:B)</f>
        <v>8564.2900000000009</v>
      </c>
      <c r="F506" s="40">
        <f>SUMIF('II K'!A:A,A506,'II K'!C:C)</f>
        <v>3795.91</v>
      </c>
      <c r="G506" s="40">
        <f>SUMIF('III K'!A:A,A506,'III K'!B:B)</f>
        <v>0</v>
      </c>
      <c r="H506" s="40">
        <f>SUMIF('III K'!A:A,A506,'III K'!C:C)</f>
        <v>0</v>
      </c>
      <c r="I506" s="40">
        <f>SUMIF('IV K'!A:A,A506,'IV K'!B:B)</f>
        <v>2441.48</v>
      </c>
      <c r="J506" s="40">
        <f>SUMIF('IV K'!A:A,A506,'IV K'!C:C)</f>
        <v>1275.0999999999999</v>
      </c>
      <c r="K506" s="40">
        <f>SUMIF('2021 BEZ CLP'!A:A,A506,'2021 BEZ CLP'!B:B)</f>
        <v>15519.03</v>
      </c>
      <c r="L506" s="40">
        <f>SUMIF('2021 BEZ CLP'!A:A,A506,'2021 BEZ CLP'!C:C)</f>
        <v>6811.26</v>
      </c>
    </row>
    <row r="507" spans="1:12">
      <c r="A507" s="44" t="s">
        <v>301</v>
      </c>
      <c r="B507" s="44" t="s">
        <v>423</v>
      </c>
      <c r="C507" s="3">
        <f>SUMIF('I K'!A:A,A507,'I K'!B:B)</f>
        <v>2787.2</v>
      </c>
      <c r="D507" s="3">
        <f>SUMIF('I K'!A:A,A507,'I K'!C:C)</f>
        <v>1365.22</v>
      </c>
      <c r="E507" s="3">
        <f>SUMIF('II K'!A:A,A507,'II K'!B:B)</f>
        <v>4891.3</v>
      </c>
      <c r="F507" s="40">
        <f>SUMIF('II K'!A:A,A507,'II K'!C:C)</f>
        <v>1964.14</v>
      </c>
      <c r="G507" s="40">
        <f>SUMIF('III K'!A:A,A507,'III K'!B:B)</f>
        <v>1492.96</v>
      </c>
      <c r="H507" s="40">
        <f>SUMIF('III K'!A:A,A507,'III K'!C:C)</f>
        <v>544.88</v>
      </c>
      <c r="I507" s="40">
        <f>SUMIF('IV K'!A:A,A507,'IV K'!B:B)</f>
        <v>2690.84</v>
      </c>
      <c r="J507" s="40">
        <f>SUMIF('IV K'!A:A,A507,'IV K'!C:C)</f>
        <v>1094.96</v>
      </c>
      <c r="K507" s="40">
        <f>SUMIF('2021 BEZ CLP'!A:A,A507,'2021 BEZ CLP'!B:B)</f>
        <v>11862.3</v>
      </c>
      <c r="L507" s="40">
        <f>SUMIF('2021 BEZ CLP'!A:A,A507,'2021 BEZ CLP'!C:C)</f>
        <v>4969.2</v>
      </c>
    </row>
    <row r="508" spans="1:12">
      <c r="A508" s="44" t="s">
        <v>648</v>
      </c>
      <c r="B508" s="44" t="s">
        <v>422</v>
      </c>
      <c r="C508" s="3">
        <f>SUMIF('I K'!A:A,A508,'I K'!B:B)</f>
        <v>0</v>
      </c>
      <c r="D508" s="3">
        <f>SUMIF('I K'!A:A,A508,'I K'!C:C)</f>
        <v>0</v>
      </c>
      <c r="E508" s="3">
        <f>SUMIF('II K'!A:A,A508,'II K'!B:B)</f>
        <v>0</v>
      </c>
      <c r="F508" s="40">
        <f>SUMIF('II K'!A:A,A508,'II K'!C:C)</f>
        <v>0</v>
      </c>
      <c r="G508" s="40">
        <f>SUMIF('III K'!A:A,A508,'III K'!B:B)</f>
        <v>0</v>
      </c>
      <c r="H508" s="40">
        <f>SUMIF('III K'!A:A,A508,'III K'!C:C)</f>
        <v>0</v>
      </c>
      <c r="I508" s="40">
        <f>SUMIF('IV K'!A:A,A508,'IV K'!B:B)</f>
        <v>75</v>
      </c>
      <c r="J508" s="40">
        <f>SUMIF('IV K'!A:A,A508,'IV K'!C:C)</f>
        <v>59.25</v>
      </c>
      <c r="K508" s="40">
        <f>SUMIF('2021 BEZ CLP'!A:A,A508,'2021 BEZ CLP'!B:B)</f>
        <v>75</v>
      </c>
      <c r="L508" s="40">
        <f>SUMIF('2021 BEZ CLP'!A:A,A508,'2021 BEZ CLP'!C:C)</f>
        <v>59.25</v>
      </c>
    </row>
    <row r="509" spans="1:12">
      <c r="A509" s="44" t="s">
        <v>457</v>
      </c>
      <c r="B509" s="44" t="s">
        <v>427</v>
      </c>
      <c r="C509" s="3">
        <f>SUMIF('I K'!A:A,A509,'I K'!B:B)</f>
        <v>0</v>
      </c>
      <c r="D509" s="3">
        <f>SUMIF('I K'!A:A,A509,'I K'!C:C)</f>
        <v>0</v>
      </c>
      <c r="E509" s="3">
        <f>SUMIF('II K'!A:A,A509,'II K'!B:B)</f>
        <v>0</v>
      </c>
      <c r="F509" s="40">
        <f>SUMIF('II K'!A:A,A509,'II K'!C:C)</f>
        <v>0</v>
      </c>
      <c r="G509" s="40">
        <f>SUMIF('III K'!A:A,A509,'III K'!B:B)</f>
        <v>8895.5400000000009</v>
      </c>
      <c r="H509" s="40">
        <f>SUMIF('III K'!A:A,A509,'III K'!C:C)</f>
        <v>2765.34</v>
      </c>
      <c r="I509" s="40">
        <f>SUMIF('IV K'!A:A,A509,'IV K'!B:B)</f>
        <v>8101.1</v>
      </c>
      <c r="J509" s="40">
        <f>SUMIF('IV K'!A:A,A509,'IV K'!C:C)</f>
        <v>2795.8</v>
      </c>
      <c r="K509" s="40">
        <f>SUMIF('2021 BEZ CLP'!A:A,A509,'2021 BEZ CLP'!B:B)</f>
        <v>16996.64</v>
      </c>
      <c r="L509" s="40">
        <f>SUMIF('2021 BEZ CLP'!A:A,A509,'2021 BEZ CLP'!C:C)</f>
        <v>5561.14</v>
      </c>
    </row>
    <row r="510" spans="1:12">
      <c r="A510" s="44" t="s">
        <v>261</v>
      </c>
      <c r="B510" s="44" t="s">
        <v>426</v>
      </c>
      <c r="C510" s="3">
        <f>SUMIF('I K'!A:A,A510,'I K'!B:B)</f>
        <v>1322.87</v>
      </c>
      <c r="D510" s="3">
        <f>SUMIF('I K'!A:A,A510,'I K'!C:C)</f>
        <v>344.5625</v>
      </c>
      <c r="E510" s="3">
        <f>SUMIF('II K'!A:A,A510,'II K'!B:B)</f>
        <v>994.66</v>
      </c>
      <c r="F510" s="40">
        <f>SUMIF('II K'!A:A,A510,'II K'!C:C)</f>
        <v>202.53399999999999</v>
      </c>
      <c r="G510" s="40">
        <f>SUMIF('III K'!A:A,A510,'III K'!B:B)</f>
        <v>1512.43</v>
      </c>
      <c r="H510" s="40">
        <f>SUMIF('III K'!A:A,A510,'III K'!C:C)</f>
        <v>354.58850000000001</v>
      </c>
      <c r="I510" s="40">
        <f>SUMIF('IV K'!A:A,A510,'IV K'!B:B)</f>
        <v>2261.8200000000002</v>
      </c>
      <c r="J510" s="40">
        <f>SUMIF('IV K'!A:A,A510,'IV K'!C:C)</f>
        <v>506.23950000000002</v>
      </c>
      <c r="K510" s="40">
        <f>SUMIF('2021 BEZ CLP'!A:A,A510,'2021 BEZ CLP'!B:B)</f>
        <v>6091.78</v>
      </c>
      <c r="L510" s="40">
        <f>SUMIF('2021 BEZ CLP'!A:A,A510,'2021 BEZ CLP'!C:C)</f>
        <v>1407.9245000000001</v>
      </c>
    </row>
    <row r="511" spans="1:12">
      <c r="A511" s="44" t="s">
        <v>458</v>
      </c>
      <c r="B511" s="44" t="s">
        <v>422</v>
      </c>
      <c r="C511" s="3">
        <f>SUMIF('I K'!A:A,A511,'I K'!B:B)</f>
        <v>0</v>
      </c>
      <c r="D511" s="3">
        <f>SUMIF('I K'!A:A,A511,'I K'!C:C)</f>
        <v>0</v>
      </c>
      <c r="E511" s="3">
        <f>SUMIF('II K'!A:A,A511,'II K'!B:B)</f>
        <v>1444.28</v>
      </c>
      <c r="F511" s="40">
        <f>SUMIF('II K'!A:A,A511,'II K'!C:C)</f>
        <v>594.83000000000004</v>
      </c>
      <c r="G511" s="40">
        <f>SUMIF('III K'!A:A,A511,'III K'!B:B)</f>
        <v>0</v>
      </c>
      <c r="H511" s="40">
        <f>SUMIF('III K'!A:A,A511,'III K'!C:C)</f>
        <v>0</v>
      </c>
      <c r="I511" s="40">
        <f>SUMIF('IV K'!A:A,A511,'IV K'!B:B)</f>
        <v>1465.28</v>
      </c>
      <c r="J511" s="40">
        <f>SUMIF('IV K'!A:A,A511,'IV K'!C:C)</f>
        <v>603.23</v>
      </c>
      <c r="K511" s="40">
        <f>SUMIF('2021 BEZ CLP'!A:A,A511,'2021 BEZ CLP'!B:B)</f>
        <v>2909.56</v>
      </c>
      <c r="L511" s="40">
        <f>SUMIF('2021 BEZ CLP'!A:A,A511,'2021 BEZ CLP'!C:C)</f>
        <v>1198.06</v>
      </c>
    </row>
    <row r="512" spans="1:12">
      <c r="A512" s="44" t="s">
        <v>541</v>
      </c>
      <c r="B512" s="44" t="s">
        <v>422</v>
      </c>
      <c r="C512" s="3">
        <f>SUMIF('I K'!A:A,A512,'I K'!B:B)</f>
        <v>0</v>
      </c>
      <c r="D512" s="3">
        <f>SUMIF('I K'!A:A,A512,'I K'!C:C)</f>
        <v>0</v>
      </c>
      <c r="E512" s="3">
        <f>SUMIF('II K'!A:A,A512,'II K'!B:B)</f>
        <v>0</v>
      </c>
      <c r="F512" s="40">
        <f>SUMIF('II K'!A:A,A512,'II K'!C:C)</f>
        <v>0</v>
      </c>
      <c r="G512" s="40">
        <f>SUMIF('III K'!A:A,A512,'III K'!B:B)</f>
        <v>0</v>
      </c>
      <c r="H512" s="40">
        <f>SUMIF('III K'!A:A,A512,'III K'!C:C)</f>
        <v>0</v>
      </c>
      <c r="I512" s="40">
        <f>SUMIF('IV K'!A:A,A512,'IV K'!B:B)</f>
        <v>0</v>
      </c>
      <c r="J512" s="40">
        <f>SUMIF('IV K'!A:A,A512,'IV K'!C:C)</f>
        <v>0</v>
      </c>
      <c r="K512" s="40">
        <f>SUMIF('2021 BEZ CLP'!A:A,A512,'2021 BEZ CLP'!B:B)</f>
        <v>0</v>
      </c>
      <c r="L512" s="40">
        <f>SUMIF('2021 BEZ CLP'!A:A,A512,'2021 BEZ CLP'!C:C)</f>
        <v>0</v>
      </c>
    </row>
    <row r="513" spans="1:12">
      <c r="A513" s="44" t="s">
        <v>104</v>
      </c>
      <c r="B513" s="44" t="s">
        <v>422</v>
      </c>
      <c r="C513" s="3">
        <f>SUMIF('I K'!A:A,A513,'I K'!B:B)</f>
        <v>0</v>
      </c>
      <c r="D513" s="3">
        <f>SUMIF('I K'!A:A,A513,'I K'!C:C)</f>
        <v>0</v>
      </c>
      <c r="E513" s="3">
        <f>SUMIF('II K'!A:A,A513,'II K'!B:B)</f>
        <v>0</v>
      </c>
      <c r="F513" s="40">
        <f>SUMIF('II K'!A:A,A513,'II K'!C:C)</f>
        <v>0</v>
      </c>
      <c r="G513" s="40">
        <f>SUMIF('III K'!A:A,A513,'III K'!B:B)</f>
        <v>0</v>
      </c>
      <c r="H513" s="40">
        <f>SUMIF('III K'!A:A,A513,'III K'!C:C)</f>
        <v>0</v>
      </c>
      <c r="I513" s="40">
        <f>SUMIF('IV K'!A:A,A513,'IV K'!B:B)</f>
        <v>0</v>
      </c>
      <c r="J513" s="40">
        <f>SUMIF('IV K'!A:A,A513,'IV K'!C:C)</f>
        <v>0</v>
      </c>
      <c r="K513" s="40">
        <f>SUMIF('2021 BEZ CLP'!A:A,A513,'2021 BEZ CLP'!B:B)</f>
        <v>0</v>
      </c>
      <c r="L513" s="40">
        <f>SUMIF('2021 BEZ CLP'!A:A,A513,'2021 BEZ CLP'!C:C)</f>
        <v>0</v>
      </c>
    </row>
    <row r="514" spans="1:12">
      <c r="A514" s="44" t="s">
        <v>842</v>
      </c>
      <c r="B514" s="44" t="s">
        <v>422</v>
      </c>
      <c r="C514" s="3">
        <f>SUMIF('I K'!A:A,A514,'I K'!B:B)</f>
        <v>0</v>
      </c>
      <c r="D514" s="3">
        <f>SUMIF('I K'!A:A,A514,'I K'!C:C)</f>
        <v>0</v>
      </c>
      <c r="E514" s="3">
        <f>SUMIF('II K'!A:A,A514,'II K'!B:B)</f>
        <v>0</v>
      </c>
      <c r="F514" s="40">
        <f>SUMIF('II K'!A:A,A514,'II K'!C:C)</f>
        <v>0</v>
      </c>
      <c r="G514" s="40">
        <f>SUMIF('III K'!A:A,A514,'III K'!B:B)</f>
        <v>0</v>
      </c>
      <c r="H514" s="40">
        <f>SUMIF('III K'!A:A,A514,'III K'!C:C)</f>
        <v>0</v>
      </c>
      <c r="I514" s="40">
        <f>SUMIF('IV K'!A:A,A514,'IV K'!B:B)</f>
        <v>0</v>
      </c>
      <c r="J514" s="40">
        <f>SUMIF('IV K'!A:A,A514,'IV K'!C:C)</f>
        <v>0</v>
      </c>
      <c r="K514" s="40">
        <f>SUMIF('2021 BEZ CLP'!A:A,A514,'2021 BEZ CLP'!B:B)</f>
        <v>0</v>
      </c>
      <c r="L514" s="40">
        <f>SUMIF('2021 BEZ CLP'!A:A,A514,'2021 BEZ CLP'!C:C)</f>
        <v>0</v>
      </c>
    </row>
    <row r="515" spans="1:12">
      <c r="A515" s="44" t="s">
        <v>21</v>
      </c>
      <c r="B515" s="44" t="s">
        <v>422</v>
      </c>
      <c r="C515" s="3">
        <f>SUMIF('I K'!A:A,A515,'I K'!B:B)</f>
        <v>667.54</v>
      </c>
      <c r="D515" s="3">
        <f>SUMIF('I K'!A:A,A515,'I K'!C:C)</f>
        <v>391.22</v>
      </c>
      <c r="E515" s="3">
        <f>SUMIF('II K'!A:A,A515,'II K'!B:B)</f>
        <v>0</v>
      </c>
      <c r="F515" s="40">
        <f>SUMIF('II K'!A:A,A515,'II K'!C:C)</f>
        <v>0</v>
      </c>
      <c r="G515" s="40">
        <f>SUMIF('III K'!A:A,A515,'III K'!B:B)</f>
        <v>0</v>
      </c>
      <c r="H515" s="40">
        <f>SUMIF('III K'!A:A,A515,'III K'!C:C)</f>
        <v>0</v>
      </c>
      <c r="I515" s="40">
        <f>SUMIF('IV K'!A:A,A515,'IV K'!B:B)</f>
        <v>263.49</v>
      </c>
      <c r="J515" s="40">
        <f>SUMIF('IV K'!A:A,A515,'IV K'!C:C)</f>
        <v>142.81</v>
      </c>
      <c r="K515" s="40">
        <f>SUMIF('2021 BEZ CLP'!A:A,A515,'2021 BEZ CLP'!B:B)</f>
        <v>931.03</v>
      </c>
      <c r="L515" s="40">
        <f>SUMIF('2021 BEZ CLP'!A:A,A515,'2021 BEZ CLP'!C:C)</f>
        <v>534.03</v>
      </c>
    </row>
    <row r="516" spans="1:12">
      <c r="A516" s="44" t="s">
        <v>94</v>
      </c>
      <c r="B516" s="44" t="s">
        <v>422</v>
      </c>
      <c r="C516" s="3">
        <f>SUMIF('I K'!A:A,A516,'I K'!B:B)</f>
        <v>1512.49</v>
      </c>
      <c r="D516" s="3">
        <f>SUMIF('I K'!A:A,A516,'I K'!C:C)</f>
        <v>525.25099999999998</v>
      </c>
      <c r="E516" s="3">
        <f>SUMIF('II K'!A:A,A516,'II K'!B:B)</f>
        <v>927.7</v>
      </c>
      <c r="F516" s="40">
        <f>SUMIF('II K'!A:A,A516,'II K'!C:C)</f>
        <v>307.74599999999998</v>
      </c>
      <c r="G516" s="40">
        <f>SUMIF('III K'!A:A,A516,'III K'!B:B)</f>
        <v>939.9</v>
      </c>
      <c r="H516" s="40">
        <f>SUMIF('III K'!A:A,A516,'III K'!C:C)</f>
        <v>315.16899999999998</v>
      </c>
      <c r="I516" s="40">
        <f>SUMIF('IV K'!A:A,A516,'IV K'!B:B)</f>
        <v>0</v>
      </c>
      <c r="J516" s="40">
        <f>SUMIF('IV K'!A:A,A516,'IV K'!C:C)</f>
        <v>0</v>
      </c>
      <c r="K516" s="40">
        <f>SUMIF('2021 BEZ CLP'!A:A,A516,'2021 BEZ CLP'!B:B)</f>
        <v>3380.09</v>
      </c>
      <c r="L516" s="40">
        <f>SUMIF('2021 BEZ CLP'!A:A,A516,'2021 BEZ CLP'!C:C)</f>
        <v>1148.1659999999999</v>
      </c>
    </row>
    <row r="517" spans="1:12">
      <c r="A517" s="44" t="s">
        <v>459</v>
      </c>
      <c r="B517" s="44" t="s">
        <v>422</v>
      </c>
      <c r="C517" s="3">
        <f>SUMIF('I K'!A:A,A517,'I K'!B:B)</f>
        <v>0</v>
      </c>
      <c r="D517" s="3">
        <f>SUMIF('I K'!A:A,A517,'I K'!C:C)</f>
        <v>0</v>
      </c>
      <c r="E517" s="3">
        <f>SUMIF('II K'!A:A,A517,'II K'!B:B)</f>
        <v>0</v>
      </c>
      <c r="F517" s="40">
        <f>SUMIF('II K'!A:A,A517,'II K'!C:C)</f>
        <v>0</v>
      </c>
      <c r="G517" s="40">
        <f>SUMIF('III K'!A:A,A517,'III K'!B:B)</f>
        <v>0</v>
      </c>
      <c r="H517" s="40">
        <f>SUMIF('III K'!A:A,A517,'III K'!C:C)</f>
        <v>0</v>
      </c>
      <c r="I517" s="40">
        <f>SUMIF('IV K'!A:A,A517,'IV K'!B:B)</f>
        <v>330</v>
      </c>
      <c r="J517" s="40">
        <f>SUMIF('IV K'!A:A,A517,'IV K'!C:C)</f>
        <v>303</v>
      </c>
      <c r="K517" s="40">
        <f>SUMIF('2021 BEZ CLP'!A:A,A517,'2021 BEZ CLP'!B:B)</f>
        <v>330</v>
      </c>
      <c r="L517" s="40">
        <f>SUMIF('2021 BEZ CLP'!A:A,A517,'2021 BEZ CLP'!C:C)</f>
        <v>303</v>
      </c>
    </row>
    <row r="518" spans="1:12">
      <c r="A518" s="44" t="s">
        <v>511</v>
      </c>
      <c r="B518" s="44" t="s">
        <v>422</v>
      </c>
      <c r="C518" s="3">
        <f>SUMIF('I K'!A:A,A518,'I K'!B:B)</f>
        <v>0</v>
      </c>
      <c r="D518" s="3">
        <f>SUMIF('I K'!A:A,A518,'I K'!C:C)</f>
        <v>0</v>
      </c>
      <c r="E518" s="3">
        <f>SUMIF('II K'!A:A,A518,'II K'!B:B)</f>
        <v>3179.84</v>
      </c>
      <c r="F518" s="40">
        <f>SUMIF('II K'!A:A,A518,'II K'!C:C)</f>
        <v>833.8</v>
      </c>
      <c r="G518" s="40">
        <f>SUMIF('III K'!A:A,A518,'III K'!B:B)</f>
        <v>2765</v>
      </c>
      <c r="H518" s="40">
        <f>SUMIF('III K'!A:A,A518,'III K'!C:C)</f>
        <v>1480.29</v>
      </c>
      <c r="I518" s="40">
        <f>SUMIF('IV K'!A:A,A518,'IV K'!B:B)</f>
        <v>0</v>
      </c>
      <c r="J518" s="40">
        <f>SUMIF('IV K'!A:A,A518,'IV K'!C:C)</f>
        <v>0</v>
      </c>
      <c r="K518" s="40">
        <f>SUMIF('2021 BEZ CLP'!A:A,A518,'2021 BEZ CLP'!B:B)</f>
        <v>5944.84</v>
      </c>
      <c r="L518" s="40">
        <f>SUMIF('2021 BEZ CLP'!A:A,A518,'2021 BEZ CLP'!C:C)</f>
        <v>2314.09</v>
      </c>
    </row>
    <row r="519" spans="1:12">
      <c r="A519" s="44" t="s">
        <v>272</v>
      </c>
      <c r="B519" s="44" t="s">
        <v>423</v>
      </c>
      <c r="C519" s="3">
        <f>SUMIF('I K'!A:A,A519,'I K'!B:B)</f>
        <v>3935.88</v>
      </c>
      <c r="D519" s="3">
        <f>SUMIF('I K'!A:A,A519,'I K'!C:C)</f>
        <v>2421.3000000000002</v>
      </c>
      <c r="E519" s="3">
        <f>SUMIF('II K'!A:A,A519,'II K'!B:B)</f>
        <v>3879.9</v>
      </c>
      <c r="F519" s="40">
        <f>SUMIF('II K'!A:A,A519,'II K'!C:C)</f>
        <v>2227.5050000000001</v>
      </c>
      <c r="G519" s="40">
        <f>SUMIF('III K'!A:A,A519,'III K'!B:B)</f>
        <v>2452.38</v>
      </c>
      <c r="H519" s="40">
        <f>SUMIF('III K'!A:A,A519,'III K'!C:C)</f>
        <v>1472.38</v>
      </c>
      <c r="I519" s="40">
        <f>SUMIF('IV K'!A:A,A519,'IV K'!B:B)</f>
        <v>2499.79</v>
      </c>
      <c r="J519" s="40">
        <f>SUMIF('IV K'!A:A,A519,'IV K'!C:C)</f>
        <v>1416.08</v>
      </c>
      <c r="K519" s="40">
        <f>SUMIF('2021 BEZ CLP'!A:A,A519,'2021 BEZ CLP'!B:B)</f>
        <v>12767.95</v>
      </c>
      <c r="L519" s="40">
        <f>SUMIF('2021 BEZ CLP'!A:A,A519,'2021 BEZ CLP'!C:C)</f>
        <v>7537.2650000000003</v>
      </c>
    </row>
    <row r="520" spans="1:12">
      <c r="A520" s="44" t="s">
        <v>34</v>
      </c>
      <c r="B520" s="44" t="s">
        <v>422</v>
      </c>
      <c r="C520" s="3">
        <f>SUMIF('I K'!A:A,A520,'I K'!B:B)</f>
        <v>0</v>
      </c>
      <c r="D520" s="3">
        <f>SUMIF('I K'!A:A,A520,'I K'!C:C)</f>
        <v>0</v>
      </c>
      <c r="E520" s="3">
        <f>SUMIF('II K'!A:A,A520,'II K'!B:B)</f>
        <v>0</v>
      </c>
      <c r="F520" s="40">
        <f>SUMIF('II K'!A:A,A520,'II K'!C:C)</f>
        <v>0</v>
      </c>
      <c r="G520" s="40">
        <f>SUMIF('III K'!A:A,A520,'III K'!B:B)</f>
        <v>0</v>
      </c>
      <c r="H520" s="40">
        <f>SUMIF('III K'!A:A,A520,'III K'!C:C)</f>
        <v>0</v>
      </c>
      <c r="I520" s="40">
        <f>SUMIF('IV K'!A:A,A520,'IV K'!B:B)</f>
        <v>246.84</v>
      </c>
      <c r="J520" s="40">
        <f>SUMIF('IV K'!A:A,A520,'IV K'!C:C)</f>
        <v>167.4</v>
      </c>
      <c r="K520" s="40">
        <f>SUMIF('2021 BEZ CLP'!A:A,A520,'2021 BEZ CLP'!B:B)</f>
        <v>246.84</v>
      </c>
      <c r="L520" s="40">
        <f>SUMIF('2021 BEZ CLP'!A:A,A520,'2021 BEZ CLP'!C:C)</f>
        <v>167.4</v>
      </c>
    </row>
    <row r="521" spans="1:12">
      <c r="A521" s="44" t="s">
        <v>256</v>
      </c>
      <c r="B521" s="44" t="s">
        <v>422</v>
      </c>
      <c r="C521" s="3">
        <f>SUMIF('I K'!A:A,A521,'I K'!B:B)</f>
        <v>0</v>
      </c>
      <c r="D521" s="3">
        <f>SUMIF('I K'!A:A,A521,'I K'!C:C)</f>
        <v>0</v>
      </c>
      <c r="E521" s="3">
        <f>SUMIF('II K'!A:A,A521,'II K'!B:B)</f>
        <v>2252</v>
      </c>
      <c r="F521" s="40">
        <f>SUMIF('II K'!A:A,A521,'II K'!C:C)</f>
        <v>1066.97</v>
      </c>
      <c r="G521" s="40">
        <f>SUMIF('III K'!A:A,A521,'III K'!B:B)</f>
        <v>0</v>
      </c>
      <c r="H521" s="40">
        <f>SUMIF('III K'!A:A,A521,'III K'!C:C)</f>
        <v>0</v>
      </c>
      <c r="I521" s="40">
        <f>SUMIF('IV K'!A:A,A521,'IV K'!B:B)</f>
        <v>0</v>
      </c>
      <c r="J521" s="40">
        <f>SUMIF('IV K'!A:A,A521,'IV K'!C:C)</f>
        <v>0</v>
      </c>
      <c r="K521" s="40">
        <f>SUMIF('2021 BEZ CLP'!A:A,A521,'2021 BEZ CLP'!B:B)</f>
        <v>2252</v>
      </c>
      <c r="L521" s="40">
        <f>SUMIF('2021 BEZ CLP'!A:A,A521,'2021 BEZ CLP'!C:C)</f>
        <v>1066.97</v>
      </c>
    </row>
    <row r="522" spans="1:12">
      <c r="A522" s="44" t="s">
        <v>156</v>
      </c>
      <c r="B522" s="44" t="s">
        <v>422</v>
      </c>
      <c r="C522" s="3">
        <f>SUMIF('I K'!A:A,A522,'I K'!B:B)</f>
        <v>1811.49</v>
      </c>
      <c r="D522" s="3">
        <f>SUMIF('I K'!A:A,A522,'I K'!C:C)</f>
        <v>1159.8699999999999</v>
      </c>
      <c r="E522" s="3">
        <f>SUMIF('II K'!A:A,A522,'II K'!B:B)</f>
        <v>960.62</v>
      </c>
      <c r="F522" s="40">
        <f>SUMIF('II K'!A:A,A522,'II K'!C:C)</f>
        <v>641.29999999999995</v>
      </c>
      <c r="G522" s="40">
        <f>SUMIF('III K'!A:A,A522,'III K'!B:B)</f>
        <v>2170.91</v>
      </c>
      <c r="H522" s="40">
        <f>SUMIF('III K'!A:A,A522,'III K'!C:C)</f>
        <v>1382.82</v>
      </c>
      <c r="I522" s="40">
        <f>SUMIF('IV K'!A:A,A522,'IV K'!B:B)</f>
        <v>2199.14</v>
      </c>
      <c r="J522" s="40">
        <f>SUMIF('IV K'!A:A,A522,'IV K'!C:C)</f>
        <v>1251.04</v>
      </c>
      <c r="K522" s="40">
        <f>SUMIF('2021 BEZ CLP'!A:A,A522,'2021 BEZ CLP'!B:B)</f>
        <v>7142.16</v>
      </c>
      <c r="L522" s="40">
        <f>SUMIF('2021 BEZ CLP'!A:A,A522,'2021 BEZ CLP'!C:C)</f>
        <v>4435.03</v>
      </c>
    </row>
    <row r="523" spans="1:12">
      <c r="A523" s="44" t="s">
        <v>744</v>
      </c>
      <c r="B523" s="44" t="s">
        <v>422</v>
      </c>
      <c r="C523" s="3">
        <f>SUMIF('I K'!A:A,A523,'I K'!B:B)</f>
        <v>0</v>
      </c>
      <c r="D523" s="3">
        <f>SUMIF('I K'!A:A,A523,'I K'!C:C)</f>
        <v>0</v>
      </c>
      <c r="E523" s="3">
        <f>SUMIF('II K'!A:A,A523,'II K'!B:B)</f>
        <v>1940</v>
      </c>
      <c r="F523" s="40">
        <f>SUMIF('II K'!A:A,A523,'II K'!C:C)</f>
        <v>896.8</v>
      </c>
      <c r="G523" s="40">
        <f>SUMIF('III K'!A:A,A523,'III K'!B:B)</f>
        <v>0</v>
      </c>
      <c r="H523" s="40">
        <f>SUMIF('III K'!A:A,A523,'III K'!C:C)</f>
        <v>0</v>
      </c>
      <c r="I523" s="40">
        <f>SUMIF('IV K'!A:A,A523,'IV K'!B:B)</f>
        <v>0</v>
      </c>
      <c r="J523" s="40">
        <f>SUMIF('IV K'!A:A,A523,'IV K'!C:C)</f>
        <v>0</v>
      </c>
      <c r="K523" s="40">
        <f>SUMIF('2021 BEZ CLP'!A:A,A523,'2021 BEZ CLP'!B:B)</f>
        <v>1940</v>
      </c>
      <c r="L523" s="40">
        <f>SUMIF('2021 BEZ CLP'!A:A,A523,'2021 BEZ CLP'!C:C)</f>
        <v>896.8</v>
      </c>
    </row>
    <row r="524" spans="1:12">
      <c r="A524" s="44" t="s">
        <v>410</v>
      </c>
      <c r="B524" s="44" t="s">
        <v>426</v>
      </c>
      <c r="C524" s="3">
        <f>SUMIF('I K'!A:A,A524,'I K'!B:B)</f>
        <v>1750.38</v>
      </c>
      <c r="D524" s="3">
        <f>SUMIF('I K'!A:A,A524,'I K'!C:C)</f>
        <v>1057.5</v>
      </c>
      <c r="E524" s="3">
        <f>SUMIF('II K'!A:A,A524,'II K'!B:B)</f>
        <v>0</v>
      </c>
      <c r="F524" s="40">
        <f>SUMIF('II K'!A:A,A524,'II K'!C:C)</f>
        <v>0</v>
      </c>
      <c r="G524" s="40">
        <f>SUMIF('III K'!A:A,A524,'III K'!B:B)</f>
        <v>0</v>
      </c>
      <c r="H524" s="40">
        <f>SUMIF('III K'!A:A,A524,'III K'!C:C)</f>
        <v>0</v>
      </c>
      <c r="I524" s="40">
        <f>SUMIF('IV K'!A:A,A524,'IV K'!B:B)</f>
        <v>0</v>
      </c>
      <c r="J524" s="40">
        <f>SUMIF('IV K'!A:A,A524,'IV K'!C:C)</f>
        <v>0</v>
      </c>
      <c r="K524" s="40">
        <f>SUMIF('2021 BEZ CLP'!A:A,A524,'2021 BEZ CLP'!B:B)</f>
        <v>1750.38</v>
      </c>
      <c r="L524" s="40">
        <f>SUMIF('2021 BEZ CLP'!A:A,A524,'2021 BEZ CLP'!C:C)</f>
        <v>1057.5</v>
      </c>
    </row>
    <row r="525" spans="1:12">
      <c r="A525" s="44" t="s">
        <v>324</v>
      </c>
      <c r="B525" s="44" t="s">
        <v>426</v>
      </c>
      <c r="C525" s="3">
        <f>SUMIF('I K'!A:A,A525,'I K'!B:B)</f>
        <v>10052.25</v>
      </c>
      <c r="D525" s="3">
        <f>SUMIF('I K'!A:A,A525,'I K'!C:C)</f>
        <v>5136.5600000000004</v>
      </c>
      <c r="E525" s="3">
        <f>SUMIF('II K'!A:A,A525,'II K'!B:B)</f>
        <v>3349.4</v>
      </c>
      <c r="F525" s="40">
        <f>SUMIF('II K'!A:A,A525,'II K'!C:C)</f>
        <v>1637.22</v>
      </c>
      <c r="G525" s="40">
        <f>SUMIF('III K'!A:A,A525,'III K'!B:B)</f>
        <v>835.38</v>
      </c>
      <c r="H525" s="40">
        <f>SUMIF('III K'!A:A,A525,'III K'!C:C)</f>
        <v>420.12</v>
      </c>
      <c r="I525" s="40">
        <f>SUMIF('IV K'!A:A,A525,'IV K'!B:B)</f>
        <v>7823.4</v>
      </c>
      <c r="J525" s="40">
        <f>SUMIF('IV K'!A:A,A525,'IV K'!C:C)</f>
        <v>4095.13</v>
      </c>
      <c r="K525" s="40">
        <f>SUMIF('2021 BEZ CLP'!A:A,A525,'2021 BEZ CLP'!B:B)</f>
        <v>22060.43</v>
      </c>
      <c r="L525" s="40">
        <f>SUMIF('2021 BEZ CLP'!A:A,A525,'2021 BEZ CLP'!C:C)</f>
        <v>11289.03</v>
      </c>
    </row>
    <row r="526" spans="1:12">
      <c r="A526" s="44" t="s">
        <v>595</v>
      </c>
      <c r="B526" s="44" t="s">
        <v>422</v>
      </c>
      <c r="C526" s="3">
        <f>SUMIF('I K'!A:A,A526,'I K'!B:B)</f>
        <v>582.65</v>
      </c>
      <c r="D526" s="3">
        <f>SUMIF('I K'!A:A,A526,'I K'!C:C)</f>
        <v>62.311999999999998</v>
      </c>
      <c r="E526" s="3">
        <f>SUMIF('II K'!A:A,A526,'II K'!B:B)</f>
        <v>469.11</v>
      </c>
      <c r="F526" s="40">
        <f>SUMIF('II K'!A:A,A526,'II K'!C:C)</f>
        <v>63.161000000000001</v>
      </c>
      <c r="G526" s="40">
        <f>SUMIF('III K'!A:A,A526,'III K'!B:B)</f>
        <v>547.33000000000004</v>
      </c>
      <c r="H526" s="40">
        <f>SUMIF('III K'!A:A,A526,'III K'!C:C)</f>
        <v>61.158000000000001</v>
      </c>
      <c r="I526" s="40">
        <f>SUMIF('IV K'!A:A,A526,'IV K'!B:B)</f>
        <v>375.43</v>
      </c>
      <c r="J526" s="40">
        <f>SUMIF('IV K'!A:A,A526,'IV K'!C:C)</f>
        <v>60.38</v>
      </c>
      <c r="K526" s="40">
        <f>SUMIF('2021 BEZ CLP'!A:A,A526,'2021 BEZ CLP'!B:B)</f>
        <v>1974.52</v>
      </c>
      <c r="L526" s="40">
        <f>SUMIF('2021 BEZ CLP'!A:A,A526,'2021 BEZ CLP'!C:C)</f>
        <v>247.011</v>
      </c>
    </row>
    <row r="527" spans="1:12">
      <c r="A527" s="44" t="s">
        <v>225</v>
      </c>
      <c r="B527" s="44" t="s">
        <v>422</v>
      </c>
      <c r="C527" s="3">
        <f>SUMIF('I K'!A:A,A527,'I K'!B:B)</f>
        <v>0</v>
      </c>
      <c r="D527" s="3">
        <f>SUMIF('I K'!A:A,A527,'I K'!C:C)</f>
        <v>0</v>
      </c>
      <c r="E527" s="3">
        <f>SUMIF('II K'!A:A,A527,'II K'!B:B)</f>
        <v>197</v>
      </c>
      <c r="F527" s="40">
        <f>SUMIF('II K'!A:A,A527,'II K'!C:C)</f>
        <v>109.79</v>
      </c>
      <c r="G527" s="40">
        <f>SUMIF('III K'!A:A,A527,'III K'!B:B)</f>
        <v>0</v>
      </c>
      <c r="H527" s="40">
        <f>SUMIF('III K'!A:A,A527,'III K'!C:C)</f>
        <v>0</v>
      </c>
      <c r="I527" s="40">
        <f>SUMIF('IV K'!A:A,A527,'IV K'!B:B)</f>
        <v>0</v>
      </c>
      <c r="J527" s="40">
        <f>SUMIF('IV K'!A:A,A527,'IV K'!C:C)</f>
        <v>0</v>
      </c>
      <c r="K527" s="40">
        <f>SUMIF('2021 BEZ CLP'!A:A,A527,'2021 BEZ CLP'!B:B)</f>
        <v>197</v>
      </c>
      <c r="L527" s="40">
        <f>SUMIF('2021 BEZ CLP'!A:A,A527,'2021 BEZ CLP'!C:C)</f>
        <v>109.79</v>
      </c>
    </row>
    <row r="528" spans="1:12">
      <c r="A528" s="44" t="s">
        <v>381</v>
      </c>
      <c r="B528" s="44" t="s">
        <v>427</v>
      </c>
      <c r="C528" s="3">
        <f>SUMIF('I K'!A:A,A528,'I K'!B:B)</f>
        <v>2093.41</v>
      </c>
      <c r="D528" s="3">
        <f>SUMIF('I K'!A:A,A528,'I K'!C:C)</f>
        <v>374.2</v>
      </c>
      <c r="E528" s="3">
        <f>SUMIF('II K'!A:A,A528,'II K'!B:B)</f>
        <v>2259.06</v>
      </c>
      <c r="F528" s="40">
        <f>SUMIF('II K'!A:A,A528,'II K'!C:C)</f>
        <v>664.26</v>
      </c>
      <c r="G528" s="40">
        <f>SUMIF('III K'!A:A,A528,'III K'!B:B)</f>
        <v>11285.06</v>
      </c>
      <c r="H528" s="40">
        <f>SUMIF('III K'!A:A,A528,'III K'!C:C)</f>
        <v>2465.6999999999998</v>
      </c>
      <c r="I528" s="40">
        <f>SUMIF('IV K'!A:A,A528,'IV K'!B:B)</f>
        <v>1635</v>
      </c>
      <c r="J528" s="40">
        <f>SUMIF('IV K'!A:A,A528,'IV K'!C:C)</f>
        <v>389.1</v>
      </c>
      <c r="K528" s="40">
        <f>SUMIF('2021 BEZ CLP'!A:A,A528,'2021 BEZ CLP'!B:B)</f>
        <v>17272.53</v>
      </c>
      <c r="L528" s="40">
        <f>SUMIF('2021 BEZ CLP'!A:A,A528,'2021 BEZ CLP'!C:C)</f>
        <v>3893.26</v>
      </c>
    </row>
    <row r="529" spans="1:12">
      <c r="A529" s="44" t="s">
        <v>113</v>
      </c>
      <c r="B529" s="44" t="s">
        <v>422</v>
      </c>
      <c r="C529" s="3">
        <f>SUMIF('I K'!A:A,A529,'I K'!B:B)</f>
        <v>3261</v>
      </c>
      <c r="D529" s="3">
        <f>SUMIF('I K'!A:A,A529,'I K'!C:C)</f>
        <v>635.12</v>
      </c>
      <c r="E529" s="3">
        <f>SUMIF('II K'!A:A,A529,'II K'!B:B)</f>
        <v>2538.1799999999998</v>
      </c>
      <c r="F529" s="40">
        <f>SUMIF('II K'!A:A,A529,'II K'!C:C)</f>
        <v>876.71</v>
      </c>
      <c r="G529" s="40">
        <f>SUMIF('III K'!A:A,A529,'III K'!B:B)</f>
        <v>150</v>
      </c>
      <c r="H529" s="40">
        <f>SUMIF('III K'!A:A,A529,'III K'!C:C)</f>
        <v>150</v>
      </c>
      <c r="I529" s="40">
        <f>SUMIF('IV K'!A:A,A529,'IV K'!B:B)</f>
        <v>1648</v>
      </c>
      <c r="J529" s="40">
        <f>SUMIF('IV K'!A:A,A529,'IV K'!C:C)</f>
        <v>312.60000000000002</v>
      </c>
      <c r="K529" s="40">
        <f>SUMIF('2021 BEZ CLP'!A:A,A529,'2021 BEZ CLP'!B:B)</f>
        <v>7597.18</v>
      </c>
      <c r="L529" s="40">
        <f>SUMIF('2021 BEZ CLP'!A:A,A529,'2021 BEZ CLP'!C:C)</f>
        <v>1974.43</v>
      </c>
    </row>
    <row r="530" spans="1:12">
      <c r="A530" s="44" t="s">
        <v>89</v>
      </c>
      <c r="B530" s="44" t="s">
        <v>422</v>
      </c>
      <c r="C530" s="3">
        <f>SUMIF('I K'!A:A,A530,'I K'!B:B)</f>
        <v>277.2</v>
      </c>
      <c r="D530" s="3">
        <f>SUMIF('I K'!A:A,A530,'I K'!C:C)</f>
        <v>152.99</v>
      </c>
      <c r="E530" s="3">
        <f>SUMIF('II K'!A:A,A530,'II K'!B:B)</f>
        <v>288.20999999999998</v>
      </c>
      <c r="F530" s="40">
        <f>SUMIF('II K'!A:A,A530,'II K'!C:C)</f>
        <v>159.51</v>
      </c>
      <c r="G530" s="40">
        <f>SUMIF('III K'!A:A,A530,'III K'!B:B)</f>
        <v>289.29000000000002</v>
      </c>
      <c r="H530" s="40">
        <f>SUMIF('III K'!A:A,A530,'III K'!C:C)</f>
        <v>160.59</v>
      </c>
      <c r="I530" s="40">
        <f>SUMIF('IV K'!A:A,A530,'IV K'!B:B)</f>
        <v>309.33999999999997</v>
      </c>
      <c r="J530" s="40">
        <f>SUMIF('IV K'!A:A,A530,'IV K'!C:C)</f>
        <v>174.04</v>
      </c>
      <c r="K530" s="40">
        <f>SUMIF('2021 BEZ CLP'!A:A,A530,'2021 BEZ CLP'!B:B)</f>
        <v>1164.04</v>
      </c>
      <c r="L530" s="40">
        <f>SUMIF('2021 BEZ CLP'!A:A,A530,'2021 BEZ CLP'!C:C)</f>
        <v>647.13</v>
      </c>
    </row>
    <row r="531" spans="1:12">
      <c r="A531" s="44" t="s">
        <v>218</v>
      </c>
      <c r="B531" s="44" t="s">
        <v>422</v>
      </c>
      <c r="C531" s="3">
        <f>SUMIF('I K'!A:A,A531,'I K'!B:B)</f>
        <v>0</v>
      </c>
      <c r="D531" s="3">
        <f>SUMIF('I K'!A:A,A531,'I K'!C:C)</f>
        <v>0</v>
      </c>
      <c r="E531" s="3">
        <f>SUMIF('II K'!A:A,A531,'II K'!B:B)</f>
        <v>2120</v>
      </c>
      <c r="F531" s="40">
        <f>SUMIF('II K'!A:A,A531,'II K'!C:C)</f>
        <v>601.6</v>
      </c>
      <c r="G531" s="40">
        <f>SUMIF('III K'!A:A,A531,'III K'!B:B)</f>
        <v>0</v>
      </c>
      <c r="H531" s="40">
        <f>SUMIF('III K'!A:A,A531,'III K'!C:C)</f>
        <v>0</v>
      </c>
      <c r="I531" s="40">
        <f>SUMIF('IV K'!A:A,A531,'IV K'!B:B)</f>
        <v>1750.07</v>
      </c>
      <c r="J531" s="40">
        <f>SUMIF('IV K'!A:A,A531,'IV K'!C:C)</f>
        <v>584.43870000000004</v>
      </c>
      <c r="K531" s="40">
        <f>SUMIF('2021 BEZ CLP'!A:A,A531,'2021 BEZ CLP'!B:B)</f>
        <v>3870.07</v>
      </c>
      <c r="L531" s="40">
        <f>SUMIF('2021 BEZ CLP'!A:A,A531,'2021 BEZ CLP'!C:C)</f>
        <v>1186.0387000000001</v>
      </c>
    </row>
    <row r="532" spans="1:12">
      <c r="A532" s="44" t="s">
        <v>407</v>
      </c>
      <c r="B532" s="44" t="s">
        <v>427</v>
      </c>
      <c r="C532" s="3">
        <f>SUMIF('I K'!A:A,A532,'I K'!B:B)</f>
        <v>236.7</v>
      </c>
      <c r="D532" s="3">
        <f>SUMIF('I K'!A:A,A532,'I K'!C:C)</f>
        <v>28.65</v>
      </c>
      <c r="E532" s="3">
        <f>SUMIF('II K'!A:A,A532,'II K'!B:B)</f>
        <v>0</v>
      </c>
      <c r="F532" s="40">
        <f>SUMIF('II K'!A:A,A532,'II K'!C:C)</f>
        <v>0</v>
      </c>
      <c r="G532" s="40">
        <f>SUMIF('III K'!A:A,A532,'III K'!B:B)</f>
        <v>0</v>
      </c>
      <c r="H532" s="40">
        <f>SUMIF('III K'!A:A,A532,'III K'!C:C)</f>
        <v>0</v>
      </c>
      <c r="I532" s="40">
        <f>SUMIF('IV K'!A:A,A532,'IV K'!B:B)</f>
        <v>4921.6000000000004</v>
      </c>
      <c r="J532" s="40">
        <f>SUMIF('IV K'!A:A,A532,'IV K'!C:C)</f>
        <v>1713.2</v>
      </c>
      <c r="K532" s="40">
        <f>SUMIF('2021 BEZ CLP'!A:A,A532,'2021 BEZ CLP'!B:B)</f>
        <v>5158.3</v>
      </c>
      <c r="L532" s="40">
        <f>SUMIF('2021 BEZ CLP'!A:A,A532,'2021 BEZ CLP'!C:C)</f>
        <v>1741.85</v>
      </c>
    </row>
    <row r="533" spans="1:12">
      <c r="A533" s="44" t="s">
        <v>57</v>
      </c>
      <c r="B533" s="44" t="s">
        <v>422</v>
      </c>
      <c r="C533" s="3">
        <f>SUMIF('I K'!A:A,A533,'I K'!B:B)</f>
        <v>0</v>
      </c>
      <c r="D533" s="3">
        <f>SUMIF('I K'!A:A,A533,'I K'!C:C)</f>
        <v>0</v>
      </c>
      <c r="E533" s="3">
        <f>SUMIF('II K'!A:A,A533,'II K'!B:B)</f>
        <v>231.94</v>
      </c>
      <c r="F533" s="40">
        <f>SUMIF('II K'!A:A,A533,'II K'!C:C)</f>
        <v>122.143</v>
      </c>
      <c r="G533" s="40">
        <f>SUMIF('III K'!A:A,A533,'III K'!B:B)</f>
        <v>0</v>
      </c>
      <c r="H533" s="40">
        <f>SUMIF('III K'!A:A,A533,'III K'!C:C)</f>
        <v>0</v>
      </c>
      <c r="I533" s="40">
        <f>SUMIF('IV K'!A:A,A533,'IV K'!B:B)</f>
        <v>0</v>
      </c>
      <c r="J533" s="40">
        <f>SUMIF('IV K'!A:A,A533,'IV K'!C:C)</f>
        <v>0</v>
      </c>
      <c r="K533" s="40">
        <f>SUMIF('2021 BEZ CLP'!A:A,A533,'2021 BEZ CLP'!B:B)</f>
        <v>231.94</v>
      </c>
      <c r="L533" s="40">
        <f>SUMIF('2021 BEZ CLP'!A:A,A533,'2021 BEZ CLP'!C:C)</f>
        <v>122.143</v>
      </c>
    </row>
    <row r="534" spans="1:12">
      <c r="A534" s="44" t="s">
        <v>612</v>
      </c>
      <c r="B534" s="44" t="s">
        <v>422</v>
      </c>
      <c r="C534" s="3">
        <f>SUMIF('I K'!A:A,A534,'I K'!B:B)</f>
        <v>0</v>
      </c>
      <c r="D534" s="3">
        <f>SUMIF('I K'!A:A,A534,'I K'!C:C)</f>
        <v>0</v>
      </c>
      <c r="E534" s="3">
        <f>SUMIF('II K'!A:A,A534,'II K'!B:B)</f>
        <v>1836.33</v>
      </c>
      <c r="F534" s="40">
        <f>SUMIF('II K'!A:A,A534,'II K'!C:C)</f>
        <v>932.17</v>
      </c>
      <c r="G534" s="40">
        <f>SUMIF('III K'!A:A,A534,'III K'!B:B)</f>
        <v>0</v>
      </c>
      <c r="H534" s="40">
        <f>SUMIF('III K'!A:A,A534,'III K'!C:C)</f>
        <v>0</v>
      </c>
      <c r="I534" s="40">
        <f>SUMIF('IV K'!A:A,A534,'IV K'!B:B)</f>
        <v>0</v>
      </c>
      <c r="J534" s="40">
        <f>SUMIF('IV K'!A:A,A534,'IV K'!C:C)</f>
        <v>0</v>
      </c>
      <c r="K534" s="40">
        <f>SUMIF('2021 BEZ CLP'!A:A,A534,'2021 BEZ CLP'!B:B)</f>
        <v>1836.33</v>
      </c>
      <c r="L534" s="40">
        <f>SUMIF('2021 BEZ CLP'!A:A,A534,'2021 BEZ CLP'!C:C)</f>
        <v>932.17</v>
      </c>
    </row>
    <row r="535" spans="1:12">
      <c r="A535" s="44" t="s">
        <v>163</v>
      </c>
      <c r="B535" s="44" t="s">
        <v>422</v>
      </c>
      <c r="C535" s="3">
        <f>SUMIF('I K'!A:A,A535,'I K'!B:B)</f>
        <v>1017.6</v>
      </c>
      <c r="D535" s="3">
        <f>SUMIF('I K'!A:A,A535,'I K'!C:C)</f>
        <v>447.55200000000002</v>
      </c>
      <c r="E535" s="3">
        <f>SUMIF('II K'!A:A,A535,'II K'!B:B)</f>
        <v>4070.4</v>
      </c>
      <c r="F535" s="40">
        <f>SUMIF('II K'!A:A,A535,'II K'!C:C)</f>
        <v>1779.008</v>
      </c>
      <c r="G535" s="40">
        <f>SUMIF('III K'!A:A,A535,'III K'!B:B)</f>
        <v>4070.4</v>
      </c>
      <c r="H535" s="40">
        <f>SUMIF('III K'!A:A,A535,'III K'!C:C)</f>
        <v>1733.86</v>
      </c>
      <c r="I535" s="40">
        <f>SUMIF('IV K'!A:A,A535,'IV K'!B:B)</f>
        <v>2035.2</v>
      </c>
      <c r="J535" s="40">
        <f>SUMIF('IV K'!A:A,A535,'IV K'!C:C)</f>
        <v>835.79200000000003</v>
      </c>
      <c r="K535" s="40">
        <f>SUMIF('2021 BEZ CLP'!A:A,A535,'2021 BEZ CLP'!B:B)</f>
        <v>11193.6</v>
      </c>
      <c r="L535" s="40">
        <f>SUMIF('2021 BEZ CLP'!A:A,A535,'2021 BEZ CLP'!C:C)</f>
        <v>4796.2120000000004</v>
      </c>
    </row>
    <row r="536" spans="1:12">
      <c r="A536" s="44" t="s">
        <v>61</v>
      </c>
      <c r="B536" s="44" t="s">
        <v>422</v>
      </c>
      <c r="C536" s="3">
        <f>SUMIF('I K'!A:A,A536,'I K'!B:B)</f>
        <v>0</v>
      </c>
      <c r="D536" s="3">
        <f>SUMIF('I K'!A:A,A536,'I K'!C:C)</f>
        <v>0</v>
      </c>
      <c r="E536" s="3">
        <f>SUMIF('II K'!A:A,A536,'II K'!B:B)</f>
        <v>0</v>
      </c>
      <c r="F536" s="40">
        <f>SUMIF('II K'!A:A,A536,'II K'!C:C)</f>
        <v>0</v>
      </c>
      <c r="G536" s="40">
        <f>SUMIF('III K'!A:A,A536,'III K'!B:B)</f>
        <v>0</v>
      </c>
      <c r="H536" s="40">
        <f>SUMIF('III K'!A:A,A536,'III K'!C:C)</f>
        <v>0</v>
      </c>
      <c r="I536" s="40">
        <f>SUMIF('IV K'!A:A,A536,'IV K'!B:B)</f>
        <v>0</v>
      </c>
      <c r="J536" s="40">
        <f>SUMIF('IV K'!A:A,A536,'IV K'!C:C)</f>
        <v>0</v>
      </c>
      <c r="K536" s="40">
        <f>SUMIF('2021 BEZ CLP'!A:A,A536,'2021 BEZ CLP'!B:B)</f>
        <v>0</v>
      </c>
      <c r="L536" s="40">
        <f>SUMIF('2021 BEZ CLP'!A:A,A536,'2021 BEZ CLP'!C:C)</f>
        <v>0</v>
      </c>
    </row>
    <row r="537" spans="1:12">
      <c r="A537" s="44" t="s">
        <v>331</v>
      </c>
      <c r="B537" s="44" t="s">
        <v>423</v>
      </c>
      <c r="C537" s="3">
        <f>SUMIF('I K'!A:A,A537,'I K'!B:B)</f>
        <v>8896.9599999999991</v>
      </c>
      <c r="D537" s="3">
        <f>SUMIF('I K'!A:A,A537,'I K'!C:C)</f>
        <v>6811.2780000000002</v>
      </c>
      <c r="E537" s="3">
        <f>SUMIF('II K'!A:A,A537,'II K'!B:B)</f>
        <v>240.1</v>
      </c>
      <c r="F537" s="40">
        <f>SUMIF('II K'!A:A,A537,'II K'!C:C)</f>
        <v>141.25</v>
      </c>
      <c r="G537" s="40">
        <f>SUMIF('III K'!A:A,A537,'III K'!B:B)</f>
        <v>0</v>
      </c>
      <c r="H537" s="40">
        <f>SUMIF('III K'!A:A,A537,'III K'!C:C)</f>
        <v>0</v>
      </c>
      <c r="I537" s="40">
        <f>SUMIF('IV K'!A:A,A537,'IV K'!B:B)</f>
        <v>8202.25</v>
      </c>
      <c r="J537" s="40">
        <f>SUMIF('IV K'!A:A,A537,'IV K'!C:C)</f>
        <v>6416.06</v>
      </c>
      <c r="K537" s="40">
        <f>SUMIF('2021 BEZ CLP'!A:A,A537,'2021 BEZ CLP'!B:B)</f>
        <v>17339.310000000001</v>
      </c>
      <c r="L537" s="40">
        <f>SUMIF('2021 BEZ CLP'!A:A,A537,'2021 BEZ CLP'!C:C)</f>
        <v>13368.588</v>
      </c>
    </row>
    <row r="538" spans="1:12">
      <c r="A538" s="44" t="s">
        <v>258</v>
      </c>
      <c r="B538" s="44" t="s">
        <v>422</v>
      </c>
      <c r="C538" s="3">
        <f>SUMIF('I K'!A:A,A538,'I K'!B:B)</f>
        <v>6720.97</v>
      </c>
      <c r="D538" s="3">
        <f>SUMIF('I K'!A:A,A538,'I K'!C:C)</f>
        <v>2248.3000000000002</v>
      </c>
      <c r="E538" s="3">
        <f>SUMIF('II K'!A:A,A538,'II K'!B:B)</f>
        <v>0</v>
      </c>
      <c r="F538" s="40">
        <f>SUMIF('II K'!A:A,A538,'II K'!C:C)</f>
        <v>0</v>
      </c>
      <c r="G538" s="40">
        <f>SUMIF('III K'!A:A,A538,'III K'!B:B)</f>
        <v>693.2</v>
      </c>
      <c r="H538" s="40">
        <f>SUMIF('III K'!A:A,A538,'III K'!C:C)</f>
        <v>264</v>
      </c>
      <c r="I538" s="40">
        <f>SUMIF('IV K'!A:A,A538,'IV K'!B:B)</f>
        <v>0</v>
      </c>
      <c r="J538" s="40">
        <f>SUMIF('IV K'!A:A,A538,'IV K'!C:C)</f>
        <v>0</v>
      </c>
      <c r="K538" s="40">
        <f>SUMIF('2021 BEZ CLP'!A:A,A538,'2021 BEZ CLP'!B:B)</f>
        <v>7414.17</v>
      </c>
      <c r="L538" s="40">
        <f>SUMIF('2021 BEZ CLP'!A:A,A538,'2021 BEZ CLP'!C:C)</f>
        <v>2512.3000000000002</v>
      </c>
    </row>
    <row r="539" spans="1:12">
      <c r="A539" s="44" t="s">
        <v>460</v>
      </c>
      <c r="B539" s="44" t="s">
        <v>422</v>
      </c>
      <c r="C539" s="3">
        <f>SUMIF('I K'!A:A,A539,'I K'!B:B)</f>
        <v>0</v>
      </c>
      <c r="D539" s="3">
        <f>SUMIF('I K'!A:A,A539,'I K'!C:C)</f>
        <v>0</v>
      </c>
      <c r="E539" s="3">
        <f>SUMIF('II K'!A:A,A539,'II K'!B:B)</f>
        <v>2318</v>
      </c>
      <c r="F539" s="40">
        <f>SUMIF('II K'!A:A,A539,'II K'!C:C)</f>
        <v>1230.18</v>
      </c>
      <c r="G539" s="40">
        <f>SUMIF('III K'!A:A,A539,'III K'!B:B)</f>
        <v>0</v>
      </c>
      <c r="H539" s="40">
        <f>SUMIF('III K'!A:A,A539,'III K'!C:C)</f>
        <v>0</v>
      </c>
      <c r="I539" s="40">
        <f>SUMIF('IV K'!A:A,A539,'IV K'!B:B)</f>
        <v>0</v>
      </c>
      <c r="J539" s="40">
        <f>SUMIF('IV K'!A:A,A539,'IV K'!C:C)</f>
        <v>0</v>
      </c>
      <c r="K539" s="40">
        <f>SUMIF('2021 BEZ CLP'!A:A,A539,'2021 BEZ CLP'!B:B)</f>
        <v>2318</v>
      </c>
      <c r="L539" s="40">
        <f>SUMIF('2021 BEZ CLP'!A:A,A539,'2021 BEZ CLP'!C:C)</f>
        <v>1230.18</v>
      </c>
    </row>
    <row r="540" spans="1:12">
      <c r="A540" s="44" t="s">
        <v>99</v>
      </c>
      <c r="B540" s="44" t="s">
        <v>422</v>
      </c>
      <c r="C540" s="3">
        <f>SUMIF('I K'!A:A,A540,'I K'!B:B)</f>
        <v>0</v>
      </c>
      <c r="D540" s="3">
        <f>SUMIF('I K'!A:A,A540,'I K'!C:C)</f>
        <v>0</v>
      </c>
      <c r="E540" s="3">
        <f>SUMIF('II K'!A:A,A540,'II K'!B:B)</f>
        <v>651.08000000000004</v>
      </c>
      <c r="F540" s="40">
        <f>SUMIF('II K'!A:A,A540,'II K'!C:C)</f>
        <v>337.428</v>
      </c>
      <c r="G540" s="40">
        <f>SUMIF('III K'!A:A,A540,'III K'!B:B)</f>
        <v>70.069999999999993</v>
      </c>
      <c r="H540" s="40">
        <f>SUMIF('III K'!A:A,A540,'III K'!C:C)</f>
        <v>34.299999999999997</v>
      </c>
      <c r="I540" s="40">
        <f>SUMIF('IV K'!A:A,A540,'IV K'!B:B)</f>
        <v>667.05</v>
      </c>
      <c r="J540" s="40">
        <f>SUMIF('IV K'!A:A,A540,'IV K'!C:C)</f>
        <v>350.12599999999998</v>
      </c>
      <c r="K540" s="40">
        <f>SUMIF('2021 BEZ CLP'!A:A,A540,'2021 BEZ CLP'!B:B)</f>
        <v>1388.2</v>
      </c>
      <c r="L540" s="40">
        <f>SUMIF('2021 BEZ CLP'!A:A,A540,'2021 BEZ CLP'!C:C)</f>
        <v>721.85400000000004</v>
      </c>
    </row>
    <row r="541" spans="1:12">
      <c r="A541" s="44" t="s">
        <v>304</v>
      </c>
      <c r="B541" s="44" t="s">
        <v>423</v>
      </c>
      <c r="C541" s="3">
        <f>SUMIF('I K'!A:A,A541,'I K'!B:B)</f>
        <v>7213.48</v>
      </c>
      <c r="D541" s="3">
        <f>SUMIF('I K'!A:A,A541,'I K'!C:C)</f>
        <v>2287.9699999999998</v>
      </c>
      <c r="E541" s="3">
        <f>SUMIF('II K'!A:A,A541,'II K'!B:B)</f>
        <v>5887.57</v>
      </c>
      <c r="F541" s="40">
        <f>SUMIF('II K'!A:A,A541,'II K'!C:C)</f>
        <v>1517.854</v>
      </c>
      <c r="G541" s="40">
        <f>SUMIF('III K'!A:A,A541,'III K'!B:B)</f>
        <v>4704.97</v>
      </c>
      <c r="H541" s="40">
        <f>SUMIF('III K'!A:A,A541,'III K'!C:C)</f>
        <v>1326.0360000000001</v>
      </c>
      <c r="I541" s="40">
        <f>SUMIF('IV K'!A:A,A541,'IV K'!B:B)</f>
        <v>8062.22</v>
      </c>
      <c r="J541" s="40">
        <f>SUMIF('IV K'!A:A,A541,'IV K'!C:C)</f>
        <v>2467.165</v>
      </c>
      <c r="K541" s="40">
        <f>SUMIF('2021 BEZ CLP'!A:A,A541,'2021 BEZ CLP'!B:B)</f>
        <v>25868.240000000002</v>
      </c>
      <c r="L541" s="40">
        <f>SUMIF('2021 BEZ CLP'!A:A,A541,'2021 BEZ CLP'!C:C)</f>
        <v>7599.0249999999996</v>
      </c>
    </row>
    <row r="542" spans="1:12">
      <c r="A542" s="44" t="s">
        <v>136</v>
      </c>
      <c r="B542" s="44" t="s">
        <v>422</v>
      </c>
      <c r="C542" s="3">
        <f>SUMIF('I K'!A:A,A542,'I K'!B:B)</f>
        <v>0</v>
      </c>
      <c r="D542" s="3">
        <f>SUMIF('I K'!A:A,A542,'I K'!C:C)</f>
        <v>0</v>
      </c>
      <c r="E542" s="3">
        <f>SUMIF('II K'!A:A,A542,'II K'!B:B)</f>
        <v>559.94000000000005</v>
      </c>
      <c r="F542" s="40">
        <f>SUMIF('II K'!A:A,A542,'II K'!C:C)</f>
        <v>287.89</v>
      </c>
      <c r="G542" s="40">
        <f>SUMIF('III K'!A:A,A542,'III K'!B:B)</f>
        <v>540.59</v>
      </c>
      <c r="H542" s="40">
        <f>SUMIF('III K'!A:A,A542,'III K'!C:C)</f>
        <v>286.66000000000003</v>
      </c>
      <c r="I542" s="40">
        <f>SUMIF('IV K'!A:A,A542,'IV K'!B:B)</f>
        <v>0</v>
      </c>
      <c r="J542" s="40">
        <f>SUMIF('IV K'!A:A,A542,'IV K'!C:C)</f>
        <v>0</v>
      </c>
      <c r="K542" s="40">
        <f>SUMIF('2021 BEZ CLP'!A:A,A542,'2021 BEZ CLP'!B:B)</f>
        <v>1100.53</v>
      </c>
      <c r="L542" s="40">
        <f>SUMIF('2021 BEZ CLP'!A:A,A542,'2021 BEZ CLP'!C:C)</f>
        <v>574.54999999999995</v>
      </c>
    </row>
    <row r="543" spans="1:12">
      <c r="A543" s="44" t="s">
        <v>48</v>
      </c>
      <c r="B543" s="44" t="s">
        <v>422</v>
      </c>
      <c r="C543" s="3">
        <f>SUMIF('I K'!A:A,A543,'I K'!B:B)</f>
        <v>0</v>
      </c>
      <c r="D543" s="3">
        <f>SUMIF('I K'!A:A,A543,'I K'!C:C)</f>
        <v>0</v>
      </c>
      <c r="E543" s="3">
        <f>SUMIF('II K'!A:A,A543,'II K'!B:B)</f>
        <v>3197</v>
      </c>
      <c r="F543" s="40">
        <f>SUMIF('II K'!A:A,A543,'II K'!C:C)</f>
        <v>1052.5</v>
      </c>
      <c r="G543" s="40">
        <f>SUMIF('III K'!A:A,A543,'III K'!B:B)</f>
        <v>0</v>
      </c>
      <c r="H543" s="40">
        <f>SUMIF('III K'!A:A,A543,'III K'!C:C)</f>
        <v>0</v>
      </c>
      <c r="I543" s="40">
        <f>SUMIF('IV K'!A:A,A543,'IV K'!B:B)</f>
        <v>0</v>
      </c>
      <c r="J543" s="40">
        <f>SUMIF('IV K'!A:A,A543,'IV K'!C:C)</f>
        <v>0</v>
      </c>
      <c r="K543" s="40">
        <f>SUMIF('2021 BEZ CLP'!A:A,A543,'2021 BEZ CLP'!B:B)</f>
        <v>3197</v>
      </c>
      <c r="L543" s="40">
        <f>SUMIF('2021 BEZ CLP'!A:A,A543,'2021 BEZ CLP'!C:C)</f>
        <v>1052.5</v>
      </c>
    </row>
    <row r="544" spans="1:12">
      <c r="A544" s="44" t="s">
        <v>826</v>
      </c>
      <c r="B544" s="44" t="s">
        <v>422</v>
      </c>
      <c r="C544" s="3">
        <f>SUMIF('I K'!A:A,A544,'I K'!B:B)</f>
        <v>0</v>
      </c>
      <c r="D544" s="3">
        <f>SUMIF('I K'!A:A,A544,'I K'!C:C)</f>
        <v>0</v>
      </c>
      <c r="E544" s="3">
        <f>SUMIF('II K'!A:A,A544,'II K'!B:B)</f>
        <v>0</v>
      </c>
      <c r="F544" s="40">
        <f>SUMIF('II K'!A:A,A544,'II K'!C:C)</f>
        <v>0</v>
      </c>
      <c r="G544" s="40">
        <f>SUMIF('III K'!A:A,A544,'III K'!B:B)</f>
        <v>0</v>
      </c>
      <c r="H544" s="40">
        <f>SUMIF('III K'!A:A,A544,'III K'!C:C)</f>
        <v>0</v>
      </c>
      <c r="I544" s="40">
        <f>SUMIF('IV K'!A:A,A544,'IV K'!B:B)</f>
        <v>0</v>
      </c>
      <c r="J544" s="40">
        <f>SUMIF('IV K'!A:A,A544,'IV K'!C:C)</f>
        <v>0</v>
      </c>
      <c r="K544" s="40">
        <f>SUMIF('2021 BEZ CLP'!A:A,A544,'2021 BEZ CLP'!B:B)</f>
        <v>0</v>
      </c>
      <c r="L544" s="40">
        <f>SUMIF('2021 BEZ CLP'!A:A,A544,'2021 BEZ CLP'!C:C)</f>
        <v>0</v>
      </c>
    </row>
    <row r="545" spans="1:12">
      <c r="A545" s="44" t="s">
        <v>17</v>
      </c>
      <c r="B545" s="44" t="s">
        <v>422</v>
      </c>
      <c r="C545" s="3">
        <f>SUMIF('I K'!A:A,A545,'I K'!B:B)</f>
        <v>353.33</v>
      </c>
      <c r="D545" s="3">
        <f>SUMIF('I K'!A:A,A545,'I K'!C:C)</f>
        <v>147.327</v>
      </c>
      <c r="E545" s="3">
        <f>SUMIF('II K'!A:A,A545,'II K'!B:B)</f>
        <v>0</v>
      </c>
      <c r="F545" s="40">
        <f>SUMIF('II K'!A:A,A545,'II K'!C:C)</f>
        <v>0</v>
      </c>
      <c r="G545" s="40">
        <f>SUMIF('III K'!A:A,A545,'III K'!B:B)</f>
        <v>240.74</v>
      </c>
      <c r="H545" s="40">
        <f>SUMIF('III K'!A:A,A545,'III K'!C:C)</f>
        <v>69.62</v>
      </c>
      <c r="I545" s="40">
        <f>SUMIF('IV K'!A:A,A545,'IV K'!B:B)</f>
        <v>658.38</v>
      </c>
      <c r="J545" s="40">
        <f>SUMIF('IV K'!A:A,A545,'IV K'!C:C)</f>
        <v>217.22900000000001</v>
      </c>
      <c r="K545" s="40">
        <f>SUMIF('2021 BEZ CLP'!A:A,A545,'2021 BEZ CLP'!B:B)</f>
        <v>1252.45</v>
      </c>
      <c r="L545" s="40">
        <f>SUMIF('2021 BEZ CLP'!A:A,A545,'2021 BEZ CLP'!C:C)</f>
        <v>434.17599999999999</v>
      </c>
    </row>
    <row r="546" spans="1:12">
      <c r="A546" s="44" t="s">
        <v>409</v>
      </c>
      <c r="B546" s="44" t="s">
        <v>426</v>
      </c>
      <c r="C546" s="3">
        <f>SUMIF('I K'!A:A,A546,'I K'!B:B)</f>
        <v>869.74</v>
      </c>
      <c r="D546" s="3">
        <f>SUMIF('I K'!A:A,A546,'I K'!C:C)</f>
        <v>350.74</v>
      </c>
      <c r="E546" s="3">
        <f>SUMIF('II K'!A:A,A546,'II K'!B:B)</f>
        <v>1685.25</v>
      </c>
      <c r="F546" s="40">
        <f>SUMIF('II K'!A:A,A546,'II K'!C:C)</f>
        <v>519.1</v>
      </c>
      <c r="G546" s="40">
        <f>SUMIF('III K'!A:A,A546,'III K'!B:B)</f>
        <v>0</v>
      </c>
      <c r="H546" s="40">
        <f>SUMIF('III K'!A:A,A546,'III K'!C:C)</f>
        <v>0</v>
      </c>
      <c r="I546" s="40">
        <f>SUMIF('IV K'!A:A,A546,'IV K'!B:B)</f>
        <v>4808.72</v>
      </c>
      <c r="J546" s="40">
        <f>SUMIF('IV K'!A:A,A546,'IV K'!C:C)</f>
        <v>2114</v>
      </c>
      <c r="K546" s="40">
        <f>SUMIF('2021 BEZ CLP'!A:A,A546,'2021 BEZ CLP'!B:B)</f>
        <v>7363.71</v>
      </c>
      <c r="L546" s="40">
        <f>SUMIF('2021 BEZ CLP'!A:A,A546,'2021 BEZ CLP'!C:C)</f>
        <v>2983.84</v>
      </c>
    </row>
    <row r="547" spans="1:12">
      <c r="A547" s="44" t="s">
        <v>121</v>
      </c>
      <c r="B547" s="44" t="s">
        <v>422</v>
      </c>
      <c r="C547" s="3">
        <f>SUMIF('I K'!A:A,A547,'I K'!B:B)</f>
        <v>1079.5999999999999</v>
      </c>
      <c r="D547" s="3">
        <f>SUMIF('I K'!A:A,A547,'I K'!C:C)</f>
        <v>434</v>
      </c>
      <c r="E547" s="3">
        <f>SUMIF('II K'!A:A,A547,'II K'!B:B)</f>
        <v>0</v>
      </c>
      <c r="F547" s="40">
        <f>SUMIF('II K'!A:A,A547,'II K'!C:C)</f>
        <v>0</v>
      </c>
      <c r="G547" s="40">
        <f>SUMIF('III K'!A:A,A547,'III K'!B:B)</f>
        <v>3174.66</v>
      </c>
      <c r="H547" s="40">
        <f>SUMIF('III K'!A:A,A547,'III K'!C:C)</f>
        <v>1195.74</v>
      </c>
      <c r="I547" s="40">
        <f>SUMIF('IV K'!A:A,A547,'IV K'!B:B)</f>
        <v>0</v>
      </c>
      <c r="J547" s="40">
        <f>SUMIF('IV K'!A:A,A547,'IV K'!C:C)</f>
        <v>0</v>
      </c>
      <c r="K547" s="40">
        <f>SUMIF('2021 BEZ CLP'!A:A,A547,'2021 BEZ CLP'!B:B)</f>
        <v>4254.26</v>
      </c>
      <c r="L547" s="40">
        <f>SUMIF('2021 BEZ CLP'!A:A,A547,'2021 BEZ CLP'!C:C)</f>
        <v>1629.74</v>
      </c>
    </row>
    <row r="548" spans="1:12">
      <c r="A548" s="44" t="s">
        <v>554</v>
      </c>
      <c r="B548" s="44" t="s">
        <v>422</v>
      </c>
      <c r="C548" s="3">
        <f>SUMIF('I K'!A:A,A548,'I K'!B:B)</f>
        <v>0</v>
      </c>
      <c r="D548" s="3">
        <f>SUMIF('I K'!A:A,A548,'I K'!C:C)</f>
        <v>0</v>
      </c>
      <c r="E548" s="3">
        <f>SUMIF('II K'!A:A,A548,'II K'!B:B)</f>
        <v>2885.2</v>
      </c>
      <c r="F548" s="40">
        <f>SUMIF('II K'!A:A,A548,'II K'!C:C)</f>
        <v>1671.25</v>
      </c>
      <c r="G548" s="40">
        <f>SUMIF('III K'!A:A,A548,'III K'!B:B)</f>
        <v>0</v>
      </c>
      <c r="H548" s="40">
        <f>SUMIF('III K'!A:A,A548,'III K'!C:C)</f>
        <v>0</v>
      </c>
      <c r="I548" s="40">
        <f>SUMIF('IV K'!A:A,A548,'IV K'!B:B)</f>
        <v>0</v>
      </c>
      <c r="J548" s="40">
        <f>SUMIF('IV K'!A:A,A548,'IV K'!C:C)</f>
        <v>0</v>
      </c>
      <c r="K548" s="40">
        <f>SUMIF('2021 BEZ CLP'!A:A,A548,'2021 BEZ CLP'!B:B)</f>
        <v>2885.2</v>
      </c>
      <c r="L548" s="40">
        <f>SUMIF('2021 BEZ CLP'!A:A,A548,'2021 BEZ CLP'!C:C)</f>
        <v>1671.25</v>
      </c>
    </row>
    <row r="549" spans="1:12">
      <c r="A549" s="44" t="s">
        <v>86</v>
      </c>
      <c r="B549" s="44" t="s">
        <v>422</v>
      </c>
      <c r="C549" s="3">
        <f>SUMIF('I K'!A:A,A549,'I K'!B:B)</f>
        <v>0</v>
      </c>
      <c r="D549" s="3">
        <f>SUMIF('I K'!A:A,A549,'I K'!C:C)</f>
        <v>0</v>
      </c>
      <c r="E549" s="3">
        <f>SUMIF('II K'!A:A,A549,'II K'!B:B)</f>
        <v>0</v>
      </c>
      <c r="F549" s="40">
        <f>SUMIF('II K'!A:A,A549,'II K'!C:C)</f>
        <v>0</v>
      </c>
      <c r="G549" s="40">
        <f>SUMIF('III K'!A:A,A549,'III K'!B:B)</f>
        <v>3240</v>
      </c>
      <c r="H549" s="40">
        <f>SUMIF('III K'!A:A,A549,'III K'!C:C)</f>
        <v>816.39</v>
      </c>
      <c r="I549" s="40">
        <f>SUMIF('IV K'!A:A,A549,'IV K'!B:B)</f>
        <v>0</v>
      </c>
      <c r="J549" s="40">
        <f>SUMIF('IV K'!A:A,A549,'IV K'!C:C)</f>
        <v>0</v>
      </c>
      <c r="K549" s="40">
        <f>SUMIF('2021 BEZ CLP'!A:A,A549,'2021 BEZ CLP'!B:B)</f>
        <v>3240</v>
      </c>
      <c r="L549" s="40">
        <f>SUMIF('2021 BEZ CLP'!A:A,A549,'2021 BEZ CLP'!C:C)</f>
        <v>816.39</v>
      </c>
    </row>
    <row r="550" spans="1:12">
      <c r="A550" s="44" t="s">
        <v>461</v>
      </c>
      <c r="B550" s="44" t="s">
        <v>422</v>
      </c>
      <c r="C550" s="3">
        <f>SUMIF('I K'!A:A,A550,'I K'!B:B)</f>
        <v>0</v>
      </c>
      <c r="D550" s="3">
        <f>SUMIF('I K'!A:A,A550,'I K'!C:C)</f>
        <v>0</v>
      </c>
      <c r="E550" s="3">
        <f>SUMIF('II K'!A:A,A550,'II K'!B:B)</f>
        <v>0</v>
      </c>
      <c r="F550" s="40">
        <f>SUMIF('II K'!A:A,A550,'II K'!C:C)</f>
        <v>0</v>
      </c>
      <c r="G550" s="40">
        <f>SUMIF('III K'!A:A,A550,'III K'!B:B)</f>
        <v>0</v>
      </c>
      <c r="H550" s="40">
        <f>SUMIF('III K'!A:A,A550,'III K'!C:C)</f>
        <v>0</v>
      </c>
      <c r="I550" s="40">
        <f>SUMIF('IV K'!A:A,A550,'IV K'!B:B)</f>
        <v>458.46</v>
      </c>
      <c r="J550" s="40">
        <f>SUMIF('IV K'!A:A,A550,'IV K'!C:C)</f>
        <v>235.77</v>
      </c>
      <c r="K550" s="40">
        <f>SUMIF('2021 BEZ CLP'!A:A,A550,'2021 BEZ CLP'!B:B)</f>
        <v>458.46</v>
      </c>
      <c r="L550" s="40">
        <f>SUMIF('2021 BEZ CLP'!A:A,A550,'2021 BEZ CLP'!C:C)</f>
        <v>235.77</v>
      </c>
    </row>
    <row r="551" spans="1:12">
      <c r="A551" s="44" t="s">
        <v>510</v>
      </c>
      <c r="B551" s="44" t="s">
        <v>426</v>
      </c>
      <c r="C551" s="3">
        <f>SUMIF('I K'!A:A,A551,'I K'!B:B)</f>
        <v>0</v>
      </c>
      <c r="D551" s="3">
        <f>SUMIF('I K'!A:A,A551,'I K'!C:C)</f>
        <v>0</v>
      </c>
      <c r="E551" s="3">
        <f>SUMIF('II K'!A:A,A551,'II K'!B:B)</f>
        <v>0</v>
      </c>
      <c r="F551" s="40">
        <f>SUMIF('II K'!A:A,A551,'II K'!C:C)</f>
        <v>0</v>
      </c>
      <c r="G551" s="40">
        <f>SUMIF('III K'!A:A,A551,'III K'!B:B)</f>
        <v>1599.27</v>
      </c>
      <c r="H551" s="40">
        <f>SUMIF('III K'!A:A,A551,'III K'!C:C)</f>
        <v>845.79</v>
      </c>
      <c r="I551" s="40">
        <f>SUMIF('IV K'!A:A,A551,'IV K'!B:B)</f>
        <v>0</v>
      </c>
      <c r="J551" s="40">
        <f>SUMIF('IV K'!A:A,A551,'IV K'!C:C)</f>
        <v>0</v>
      </c>
      <c r="K551" s="40">
        <f>SUMIF('2021 BEZ CLP'!A:A,A551,'2021 BEZ CLP'!B:B)</f>
        <v>1599.27</v>
      </c>
      <c r="L551" s="40">
        <f>SUMIF('2021 BEZ CLP'!A:A,A551,'2021 BEZ CLP'!C:C)</f>
        <v>845.79</v>
      </c>
    </row>
    <row r="552" spans="1:12">
      <c r="A552" s="44" t="s">
        <v>432</v>
      </c>
      <c r="B552" s="44" t="s">
        <v>422</v>
      </c>
      <c r="C552" s="3">
        <f>SUMIF('I K'!A:A,A552,'I K'!B:B)</f>
        <v>0</v>
      </c>
      <c r="D552" s="3">
        <f>SUMIF('I K'!A:A,A552,'I K'!C:C)</f>
        <v>0</v>
      </c>
      <c r="E552" s="3">
        <f>SUMIF('II K'!A:A,A552,'II K'!B:B)</f>
        <v>0</v>
      </c>
      <c r="F552" s="40">
        <f>SUMIF('II K'!A:A,A552,'II K'!C:C)</f>
        <v>0</v>
      </c>
      <c r="G552" s="40">
        <f>SUMIF('III K'!A:A,A552,'III K'!B:B)</f>
        <v>0</v>
      </c>
      <c r="H552" s="40">
        <f>SUMIF('III K'!A:A,A552,'III K'!C:C)</f>
        <v>0</v>
      </c>
      <c r="I552" s="40">
        <f>SUMIF('IV K'!A:A,A552,'IV K'!B:B)</f>
        <v>4500</v>
      </c>
      <c r="J552" s="40">
        <f>SUMIF('IV K'!A:A,A552,'IV K'!C:C)</f>
        <v>1928.75</v>
      </c>
      <c r="K552" s="40">
        <f>SUMIF('2021 BEZ CLP'!A:A,A552,'2021 BEZ CLP'!B:B)</f>
        <v>4500</v>
      </c>
      <c r="L552" s="40">
        <f>SUMIF('2021 BEZ CLP'!A:A,A552,'2021 BEZ CLP'!C:C)</f>
        <v>1928.75</v>
      </c>
    </row>
    <row r="553" spans="1:12">
      <c r="A553" s="44" t="s">
        <v>87</v>
      </c>
      <c r="B553" s="44" t="s">
        <v>422</v>
      </c>
      <c r="C553" s="3">
        <f>SUMIF('I K'!A:A,A553,'I K'!B:B)</f>
        <v>191.93</v>
      </c>
      <c r="D553" s="3">
        <f>SUMIF('I K'!A:A,A553,'I K'!C:C)</f>
        <v>68.298000000000002</v>
      </c>
      <c r="E553" s="3">
        <f>SUMIF('II K'!A:A,A553,'II K'!B:B)</f>
        <v>193.78</v>
      </c>
      <c r="F553" s="40">
        <f>SUMIF('II K'!A:A,A553,'II K'!C:C)</f>
        <v>70.126000000000005</v>
      </c>
      <c r="G553" s="40">
        <f>SUMIF('III K'!A:A,A553,'III K'!B:B)</f>
        <v>197.95</v>
      </c>
      <c r="H553" s="40">
        <f>SUMIF('III K'!A:A,A553,'III K'!C:C)</f>
        <v>73.33</v>
      </c>
      <c r="I553" s="40">
        <f>SUMIF('IV K'!A:A,A553,'IV K'!B:B)</f>
        <v>301.66000000000003</v>
      </c>
      <c r="J553" s="40">
        <f>SUMIF('IV K'!A:A,A553,'IV K'!C:C)</f>
        <v>113.898</v>
      </c>
      <c r="K553" s="40">
        <f>SUMIF('2021 BEZ CLP'!A:A,A553,'2021 BEZ CLP'!B:B)</f>
        <v>885.32</v>
      </c>
      <c r="L553" s="40">
        <f>SUMIF('2021 BEZ CLP'!A:A,A553,'2021 BEZ CLP'!C:C)</f>
        <v>325.65199999999999</v>
      </c>
    </row>
    <row r="554" spans="1:12">
      <c r="A554" s="44" t="s">
        <v>153</v>
      </c>
      <c r="B554" s="44" t="s">
        <v>422</v>
      </c>
      <c r="C554" s="3">
        <f>SUMIF('I K'!A:A,A554,'I K'!B:B)</f>
        <v>2314.64</v>
      </c>
      <c r="D554" s="3">
        <f>SUMIF('I K'!A:A,A554,'I K'!C:C)</f>
        <v>1487.4736</v>
      </c>
      <c r="E554" s="3">
        <f>SUMIF('II K'!A:A,A554,'II K'!B:B)</f>
        <v>1534.16</v>
      </c>
      <c r="F554" s="40">
        <f>SUMIF('II K'!A:A,A554,'II K'!C:C)</f>
        <v>958.02660000000003</v>
      </c>
      <c r="G554" s="40">
        <f>SUMIF('III K'!A:A,A554,'III K'!B:B)</f>
        <v>2367.6</v>
      </c>
      <c r="H554" s="40">
        <f>SUMIF('III K'!A:A,A554,'III K'!C:C)</f>
        <v>1521.7639999999999</v>
      </c>
      <c r="I554" s="40">
        <f>SUMIF('IV K'!A:A,A554,'IV K'!B:B)</f>
        <v>1476.4</v>
      </c>
      <c r="J554" s="40">
        <f>SUMIF('IV K'!A:A,A554,'IV K'!C:C)</f>
        <v>955.09849999999994</v>
      </c>
      <c r="K554" s="40">
        <f>SUMIF('2021 BEZ CLP'!A:A,A554,'2021 BEZ CLP'!B:B)</f>
        <v>7692.8</v>
      </c>
      <c r="L554" s="40">
        <f>SUMIF('2021 BEZ CLP'!A:A,A554,'2021 BEZ CLP'!C:C)</f>
        <v>4922.3626999999997</v>
      </c>
    </row>
    <row r="555" spans="1:12">
      <c r="A555" s="44" t="s">
        <v>245</v>
      </c>
      <c r="B555" s="44" t="s">
        <v>422</v>
      </c>
      <c r="C555" s="3">
        <f>SUMIF('I K'!A:A,A555,'I K'!B:B)</f>
        <v>1112.1600000000001</v>
      </c>
      <c r="D555" s="3">
        <f>SUMIF('I K'!A:A,A555,'I K'!C:C)</f>
        <v>381.82</v>
      </c>
      <c r="E555" s="3">
        <f>SUMIF('II K'!A:A,A555,'II K'!B:B)</f>
        <v>1094.9000000000001</v>
      </c>
      <c r="F555" s="40">
        <f>SUMIF('II K'!A:A,A555,'II K'!C:C)</f>
        <v>363.16</v>
      </c>
      <c r="G555" s="40">
        <f>SUMIF('III K'!A:A,A555,'III K'!B:B)</f>
        <v>2232.36</v>
      </c>
      <c r="H555" s="40">
        <f>SUMIF('III K'!A:A,A555,'III K'!C:C)</f>
        <v>743.17600000000004</v>
      </c>
      <c r="I555" s="40">
        <f>SUMIF('IV K'!A:A,A555,'IV K'!B:B)</f>
        <v>1120.98</v>
      </c>
      <c r="J555" s="40">
        <f>SUMIF('IV K'!A:A,A555,'IV K'!C:C)</f>
        <v>357.52</v>
      </c>
      <c r="K555" s="40">
        <f>SUMIF('2021 BEZ CLP'!A:A,A555,'2021 BEZ CLP'!B:B)</f>
        <v>5560.4</v>
      </c>
      <c r="L555" s="40">
        <f>SUMIF('2021 BEZ CLP'!A:A,A555,'2021 BEZ CLP'!C:C)</f>
        <v>1845.6759999999999</v>
      </c>
    </row>
    <row r="556" spans="1:12">
      <c r="A556" s="44" t="s">
        <v>843</v>
      </c>
      <c r="B556" s="44" t="s">
        <v>422</v>
      </c>
      <c r="C556" s="3">
        <f>SUMIF('I K'!A:A,A556,'I K'!B:B)</f>
        <v>0</v>
      </c>
      <c r="D556" s="3">
        <f>SUMIF('I K'!A:A,A556,'I K'!C:C)</f>
        <v>0</v>
      </c>
      <c r="E556" s="3">
        <f>SUMIF('II K'!A:A,A556,'II K'!B:B)</f>
        <v>0</v>
      </c>
      <c r="F556" s="40">
        <f>SUMIF('II K'!A:A,A556,'II K'!C:C)</f>
        <v>0</v>
      </c>
      <c r="G556" s="40">
        <f>SUMIF('III K'!A:A,A556,'III K'!B:B)</f>
        <v>0</v>
      </c>
      <c r="H556" s="40">
        <f>SUMIF('III K'!A:A,A556,'III K'!C:C)</f>
        <v>0</v>
      </c>
      <c r="I556" s="40">
        <f>SUMIF('IV K'!A:A,A556,'IV K'!B:B)</f>
        <v>0</v>
      </c>
      <c r="J556" s="40">
        <f>SUMIF('IV K'!A:A,A556,'IV K'!C:C)</f>
        <v>0</v>
      </c>
      <c r="K556" s="40">
        <f>SUMIF('2021 BEZ CLP'!A:A,A556,'2021 BEZ CLP'!B:B)</f>
        <v>0</v>
      </c>
      <c r="L556" s="40">
        <f>SUMIF('2021 BEZ CLP'!A:A,A556,'2021 BEZ CLP'!C:C)</f>
        <v>0</v>
      </c>
    </row>
    <row r="557" spans="1:12">
      <c r="A557" s="44" t="s">
        <v>23</v>
      </c>
      <c r="B557" s="44" t="s">
        <v>422</v>
      </c>
      <c r="C557" s="3">
        <f>SUMIF('I K'!A:A,A557,'I K'!B:B)</f>
        <v>0</v>
      </c>
      <c r="D557" s="3">
        <f>SUMIF('I K'!A:A,A557,'I K'!C:C)</f>
        <v>0</v>
      </c>
      <c r="E557" s="3">
        <f>SUMIF('II K'!A:A,A557,'II K'!B:B)</f>
        <v>0</v>
      </c>
      <c r="F557" s="40">
        <f>SUMIF('II K'!A:A,A557,'II K'!C:C)</f>
        <v>0</v>
      </c>
      <c r="G557" s="40">
        <f>SUMIF('III K'!A:A,A557,'III K'!B:B)</f>
        <v>378</v>
      </c>
      <c r="H557" s="40">
        <f>SUMIF('III K'!A:A,A557,'III K'!C:C)</f>
        <v>192.024</v>
      </c>
      <c r="I557" s="40">
        <f>SUMIF('IV K'!A:A,A557,'IV K'!B:B)</f>
        <v>0</v>
      </c>
      <c r="J557" s="40">
        <f>SUMIF('IV K'!A:A,A557,'IV K'!C:C)</f>
        <v>0</v>
      </c>
      <c r="K557" s="40">
        <f>SUMIF('2021 BEZ CLP'!A:A,A557,'2021 BEZ CLP'!B:B)</f>
        <v>378</v>
      </c>
      <c r="L557" s="40">
        <f>SUMIF('2021 BEZ CLP'!A:A,A557,'2021 BEZ CLP'!C:C)</f>
        <v>192.024</v>
      </c>
    </row>
    <row r="558" spans="1:12">
      <c r="A558" s="44" t="s">
        <v>567</v>
      </c>
      <c r="B558" s="44" t="s">
        <v>422</v>
      </c>
      <c r="C558" s="3">
        <f>SUMIF('I K'!A:A,A558,'I K'!B:B)</f>
        <v>1943.39</v>
      </c>
      <c r="D558" s="3">
        <f>SUMIF('I K'!A:A,A558,'I K'!C:C)</f>
        <v>1027.23</v>
      </c>
      <c r="E558" s="3">
        <f>SUMIF('II K'!A:A,A558,'II K'!B:B)</f>
        <v>0</v>
      </c>
      <c r="F558" s="40">
        <f>SUMIF('II K'!A:A,A558,'II K'!C:C)</f>
        <v>0</v>
      </c>
      <c r="G558" s="40">
        <f>SUMIF('III K'!A:A,A558,'III K'!B:B)</f>
        <v>1954.28</v>
      </c>
      <c r="H558" s="40">
        <f>SUMIF('III K'!A:A,A558,'III K'!C:C)</f>
        <v>1031.03</v>
      </c>
      <c r="I558" s="40">
        <f>SUMIF('IV K'!A:A,A558,'IV K'!B:B)</f>
        <v>1689.32</v>
      </c>
      <c r="J558" s="40">
        <f>SUMIF('IV K'!A:A,A558,'IV K'!C:C)</f>
        <v>877.64</v>
      </c>
      <c r="K558" s="40">
        <f>SUMIF('2021 BEZ CLP'!A:A,A558,'2021 BEZ CLP'!B:B)</f>
        <v>5586.99</v>
      </c>
      <c r="L558" s="40">
        <f>SUMIF('2021 BEZ CLP'!A:A,A558,'2021 BEZ CLP'!C:C)</f>
        <v>2935.9</v>
      </c>
    </row>
    <row r="559" spans="1:12">
      <c r="A559" s="44" t="s">
        <v>97</v>
      </c>
      <c r="B559" s="44" t="s">
        <v>422</v>
      </c>
      <c r="C559" s="3">
        <f>SUMIF('I K'!A:A,A559,'I K'!B:B)</f>
        <v>0</v>
      </c>
      <c r="D559" s="3">
        <f>SUMIF('I K'!A:A,A559,'I K'!C:C)</f>
        <v>0</v>
      </c>
      <c r="E559" s="3">
        <f>SUMIF('II K'!A:A,A559,'II K'!B:B)</f>
        <v>0</v>
      </c>
      <c r="F559" s="40">
        <f>SUMIF('II K'!A:A,A559,'II K'!C:C)</f>
        <v>0</v>
      </c>
      <c r="G559" s="40">
        <f>SUMIF('III K'!A:A,A559,'III K'!B:B)</f>
        <v>0</v>
      </c>
      <c r="H559" s="40">
        <f>SUMIF('III K'!A:A,A559,'III K'!C:C)</f>
        <v>0</v>
      </c>
      <c r="I559" s="40">
        <f>SUMIF('IV K'!A:A,A559,'IV K'!B:B)</f>
        <v>0</v>
      </c>
      <c r="J559" s="40">
        <f>SUMIF('IV K'!A:A,A559,'IV K'!C:C)</f>
        <v>0</v>
      </c>
      <c r="K559" s="40">
        <f>SUMIF('2021 BEZ CLP'!A:A,A559,'2021 BEZ CLP'!B:B)</f>
        <v>0</v>
      </c>
      <c r="L559" s="40">
        <f>SUMIF('2021 BEZ CLP'!A:A,A559,'2021 BEZ CLP'!C:C)</f>
        <v>0</v>
      </c>
    </row>
    <row r="560" spans="1:12">
      <c r="A560" s="44" t="s">
        <v>462</v>
      </c>
      <c r="B560" s="44" t="s">
        <v>422</v>
      </c>
      <c r="C560" s="3">
        <f>SUMIF('I K'!A:A,A560,'I K'!B:B)</f>
        <v>0</v>
      </c>
      <c r="D560" s="3">
        <f>SUMIF('I K'!A:A,A560,'I K'!C:C)</f>
        <v>0</v>
      </c>
      <c r="E560" s="3">
        <f>SUMIF('II K'!A:A,A560,'II K'!B:B)</f>
        <v>0</v>
      </c>
      <c r="F560" s="40">
        <f>SUMIF('II K'!A:A,A560,'II K'!C:C)</f>
        <v>0</v>
      </c>
      <c r="G560" s="40">
        <f>SUMIF('III K'!A:A,A560,'III K'!B:B)</f>
        <v>0</v>
      </c>
      <c r="H560" s="40">
        <f>SUMIF('III K'!A:A,A560,'III K'!C:C)</f>
        <v>0</v>
      </c>
      <c r="I560" s="40">
        <f>SUMIF('IV K'!A:A,A560,'IV K'!B:B)</f>
        <v>0</v>
      </c>
      <c r="J560" s="40">
        <f>SUMIF('IV K'!A:A,A560,'IV K'!C:C)</f>
        <v>0</v>
      </c>
      <c r="K560" s="40">
        <f>SUMIF('2021 BEZ CLP'!A:A,A560,'2021 BEZ CLP'!B:B)</f>
        <v>0</v>
      </c>
      <c r="L560" s="40">
        <f>SUMIF('2021 BEZ CLP'!A:A,A560,'2021 BEZ CLP'!C:C)</f>
        <v>0</v>
      </c>
    </row>
    <row r="561" spans="1:12">
      <c r="A561" s="44" t="s">
        <v>580</v>
      </c>
      <c r="B561" s="44" t="s">
        <v>422</v>
      </c>
      <c r="C561" s="3">
        <f>SUMIF('I K'!A:A,A561,'I K'!B:B)</f>
        <v>0</v>
      </c>
      <c r="D561" s="3">
        <f>SUMIF('I K'!A:A,A561,'I K'!C:C)</f>
        <v>0</v>
      </c>
      <c r="E561" s="3">
        <f>SUMIF('II K'!A:A,A561,'II K'!B:B)</f>
        <v>570</v>
      </c>
      <c r="F561" s="40">
        <f>SUMIF('II K'!A:A,A561,'II K'!C:C)</f>
        <v>351.6</v>
      </c>
      <c r="G561" s="40">
        <f>SUMIF('III K'!A:A,A561,'III K'!B:B)</f>
        <v>0</v>
      </c>
      <c r="H561" s="40">
        <f>SUMIF('III K'!A:A,A561,'III K'!C:C)</f>
        <v>0</v>
      </c>
      <c r="I561" s="40">
        <f>SUMIF('IV K'!A:A,A561,'IV K'!B:B)</f>
        <v>0</v>
      </c>
      <c r="J561" s="40">
        <f>SUMIF('IV K'!A:A,A561,'IV K'!C:C)</f>
        <v>0</v>
      </c>
      <c r="K561" s="40">
        <f>SUMIF('2021 BEZ CLP'!A:A,A561,'2021 BEZ CLP'!B:B)</f>
        <v>570</v>
      </c>
      <c r="L561" s="40">
        <f>SUMIF('2021 BEZ CLP'!A:A,A561,'2021 BEZ CLP'!C:C)</f>
        <v>351.6</v>
      </c>
    </row>
    <row r="562" spans="1:12">
      <c r="A562" s="44" t="s">
        <v>349</v>
      </c>
      <c r="B562" s="44" t="s">
        <v>830</v>
      </c>
      <c r="C562" s="3">
        <f>SUMIF('I K'!A:A,A562,'I K'!B:B)</f>
        <v>12445.5</v>
      </c>
      <c r="D562" s="3">
        <f>SUMIF('I K'!A:A,A562,'I K'!C:C)</f>
        <v>3430.3964999999998</v>
      </c>
      <c r="E562" s="3">
        <f>SUMIF('II K'!A:A,A562,'II K'!B:B)</f>
        <v>7964</v>
      </c>
      <c r="F562" s="40">
        <f>SUMIF('II K'!A:A,A562,'II K'!C:C)</f>
        <v>2420.2354999999998</v>
      </c>
      <c r="G562" s="40">
        <f>SUMIF('III K'!A:A,A562,'III K'!B:B)</f>
        <v>5508.25</v>
      </c>
      <c r="H562" s="40">
        <f>SUMIF('III K'!A:A,A562,'III K'!C:C)</f>
        <v>1474.0685000000001</v>
      </c>
      <c r="I562" s="40">
        <f>SUMIF('IV K'!A:A,A562,'IV K'!B:B)</f>
        <v>3742</v>
      </c>
      <c r="J562" s="40">
        <f>SUMIF('IV K'!A:A,A562,'IV K'!C:C)</f>
        <v>997.14</v>
      </c>
      <c r="K562" s="40">
        <f>SUMIF('2021 BEZ CLP'!A:A,A562,'2021 BEZ CLP'!B:B)</f>
        <v>29659.75</v>
      </c>
      <c r="L562" s="40">
        <f>SUMIF('2021 BEZ CLP'!A:A,A562,'2021 BEZ CLP'!C:C)</f>
        <v>8321.8405000000002</v>
      </c>
    </row>
    <row r="563" spans="1:12">
      <c r="A563" s="44" t="s">
        <v>345</v>
      </c>
      <c r="B563" s="44" t="s">
        <v>830</v>
      </c>
      <c r="C563" s="3">
        <f>SUMIF('I K'!A:A,A563,'I K'!B:B)</f>
        <v>0</v>
      </c>
      <c r="D563" s="3">
        <f>SUMIF('I K'!A:A,A563,'I K'!C:C)</f>
        <v>0</v>
      </c>
      <c r="E563" s="3">
        <f>SUMIF('II K'!A:A,A563,'II K'!B:B)</f>
        <v>0</v>
      </c>
      <c r="F563" s="40">
        <f>SUMIF('II K'!A:A,A563,'II K'!C:C)</f>
        <v>0</v>
      </c>
      <c r="G563" s="40">
        <f>SUMIF('III K'!A:A,A563,'III K'!B:B)</f>
        <v>6233.5</v>
      </c>
      <c r="H563" s="40">
        <f>SUMIF('III K'!A:A,A563,'III K'!C:C)</f>
        <v>806.47170000000006</v>
      </c>
      <c r="I563" s="40">
        <f>SUMIF('IV K'!A:A,A563,'IV K'!B:B)</f>
        <v>3230</v>
      </c>
      <c r="J563" s="40">
        <f>SUMIF('IV K'!A:A,A563,'IV K'!C:C)</f>
        <v>354.81799999999998</v>
      </c>
      <c r="K563" s="40">
        <f>SUMIF('2021 BEZ CLP'!A:A,A563,'2021 BEZ CLP'!B:B)</f>
        <v>9463.5</v>
      </c>
      <c r="L563" s="40">
        <f>SUMIF('2021 BEZ CLP'!A:A,A563,'2021 BEZ CLP'!C:C)</f>
        <v>1161.2897</v>
      </c>
    </row>
    <row r="564" spans="1:12">
      <c r="A564" s="44" t="s">
        <v>379</v>
      </c>
      <c r="B564" s="44" t="s">
        <v>426</v>
      </c>
      <c r="C564" s="3">
        <f>SUMIF('I K'!A:A,A564,'I K'!B:B)</f>
        <v>43565.1</v>
      </c>
      <c r="D564" s="3">
        <f>SUMIF('I K'!A:A,A564,'I K'!C:C)</f>
        <v>9314.2800000000007</v>
      </c>
      <c r="E564" s="3">
        <f>SUMIF('II K'!A:A,A564,'II K'!B:B)</f>
        <v>77611.199999999997</v>
      </c>
      <c r="F564" s="40">
        <f>SUMIF('II K'!A:A,A564,'II K'!C:C)</f>
        <v>17031.59</v>
      </c>
      <c r="G564" s="40">
        <f>SUMIF('III K'!A:A,A564,'III K'!B:B)</f>
        <v>57880.3</v>
      </c>
      <c r="H564" s="40">
        <f>SUMIF('III K'!A:A,A564,'III K'!C:C)</f>
        <v>12453.7</v>
      </c>
      <c r="I564" s="40">
        <f>SUMIF('IV K'!A:A,A564,'IV K'!B:B)</f>
        <v>75686.899999999994</v>
      </c>
      <c r="J564" s="40">
        <f>SUMIF('IV K'!A:A,A564,'IV K'!C:C)</f>
        <v>17143.080000000002</v>
      </c>
      <c r="K564" s="40">
        <f>SUMIF('2021 BEZ CLP'!A:A,A564,'2021 BEZ CLP'!B:B)</f>
        <v>254743.5</v>
      </c>
      <c r="L564" s="40">
        <f>SUMIF('2021 BEZ CLP'!A:A,A564,'2021 BEZ CLP'!C:C)</f>
        <v>55942.65</v>
      </c>
    </row>
    <row r="565" spans="1:12">
      <c r="A565" s="44" t="s">
        <v>386</v>
      </c>
      <c r="B565" s="44" t="s">
        <v>427</v>
      </c>
      <c r="C565" s="3">
        <f>SUMIF('I K'!A:A,A565,'I K'!B:B)</f>
        <v>75842.820000000007</v>
      </c>
      <c r="D565" s="3">
        <f>SUMIF('I K'!A:A,A565,'I K'!C:C)</f>
        <v>39494.207499999997</v>
      </c>
      <c r="E565" s="3">
        <f>SUMIF('II K'!A:A,A565,'II K'!B:B)</f>
        <v>100729.41</v>
      </c>
      <c r="F565" s="40">
        <f>SUMIF('II K'!A:A,A565,'II K'!C:C)</f>
        <v>52644.542399999998</v>
      </c>
      <c r="G565" s="40">
        <f>SUMIF('III K'!A:A,A565,'III K'!B:B)</f>
        <v>63046.9</v>
      </c>
      <c r="H565" s="40">
        <f>SUMIF('III K'!A:A,A565,'III K'!C:C)</f>
        <v>43637.3992</v>
      </c>
      <c r="I565" s="40">
        <f>SUMIF('IV K'!A:A,A565,'IV K'!B:B)</f>
        <v>96963.38</v>
      </c>
      <c r="J565" s="40">
        <f>SUMIF('IV K'!A:A,A565,'IV K'!C:C)</f>
        <v>51169.305099999998</v>
      </c>
      <c r="K565" s="40">
        <f>SUMIF('2021 BEZ CLP'!A:A,A565,'2021 BEZ CLP'!B:B)</f>
        <v>336582.51</v>
      </c>
      <c r="L565" s="40">
        <f>SUMIF('2021 BEZ CLP'!A:A,A565,'2021 BEZ CLP'!C:C)</f>
        <v>186945.45420000001</v>
      </c>
    </row>
    <row r="566" spans="1:12">
      <c r="A566" s="44" t="s">
        <v>393</v>
      </c>
      <c r="B566" s="44" t="s">
        <v>426</v>
      </c>
      <c r="C566" s="3">
        <f>SUMIF('I K'!A:A,A566,'I K'!B:B)</f>
        <v>0</v>
      </c>
      <c r="D566" s="3">
        <f>SUMIF('I K'!A:A,A566,'I K'!C:C)</f>
        <v>0</v>
      </c>
      <c r="E566" s="3">
        <f>SUMIF('II K'!A:A,A566,'II K'!B:B)</f>
        <v>83.43</v>
      </c>
      <c r="F566" s="40">
        <f>SUMIF('II K'!A:A,A566,'II K'!C:C)</f>
        <v>11.28</v>
      </c>
      <c r="G566" s="40">
        <f>SUMIF('III K'!A:A,A566,'III K'!B:B)</f>
        <v>284.79000000000002</v>
      </c>
      <c r="H566" s="40">
        <f>SUMIF('III K'!A:A,A566,'III K'!C:C)</f>
        <v>116.55</v>
      </c>
      <c r="I566" s="40">
        <f>SUMIF('IV K'!A:A,A566,'IV K'!B:B)</f>
        <v>449.49</v>
      </c>
      <c r="J566" s="40">
        <f>SUMIF('IV K'!A:A,A566,'IV K'!C:C)</f>
        <v>219.61</v>
      </c>
      <c r="K566" s="40">
        <f>SUMIF('2021 BEZ CLP'!A:A,A566,'2021 BEZ CLP'!B:B)</f>
        <v>817.71</v>
      </c>
      <c r="L566" s="40">
        <f>SUMIF('2021 BEZ CLP'!A:A,A566,'2021 BEZ CLP'!C:C)</f>
        <v>347.44</v>
      </c>
    </row>
    <row r="567" spans="1:12">
      <c r="A567" s="44" t="s">
        <v>400</v>
      </c>
      <c r="B567" s="44" t="s">
        <v>422</v>
      </c>
      <c r="C567" s="3">
        <f>SUMIF('I K'!A:A,A567,'I K'!B:B)</f>
        <v>180</v>
      </c>
      <c r="D567" s="3">
        <f>SUMIF('I K'!A:A,A567,'I K'!C:C)</f>
        <v>105.04</v>
      </c>
      <c r="E567" s="3">
        <f>SUMIF('II K'!A:A,A567,'II K'!B:B)</f>
        <v>560</v>
      </c>
      <c r="F567" s="40">
        <f>SUMIF('II K'!A:A,A567,'II K'!C:C)</f>
        <v>243</v>
      </c>
      <c r="G567" s="40">
        <f>SUMIF('III K'!A:A,A567,'III K'!B:B)</f>
        <v>1224.46</v>
      </c>
      <c r="H567" s="40">
        <f>SUMIF('III K'!A:A,A567,'III K'!C:C)</f>
        <v>596.36</v>
      </c>
      <c r="I567" s="40">
        <f>SUMIF('IV K'!A:A,A567,'IV K'!B:B)</f>
        <v>600.79999999999995</v>
      </c>
      <c r="J567" s="40">
        <f>SUMIF('IV K'!A:A,A567,'IV K'!C:C)</f>
        <v>286.55</v>
      </c>
      <c r="K567" s="40">
        <f>SUMIF('2021 BEZ CLP'!A:A,A567,'2021 BEZ CLP'!B:B)</f>
        <v>2565.2600000000002</v>
      </c>
      <c r="L567" s="40">
        <f>SUMIF('2021 BEZ CLP'!A:A,A567,'2021 BEZ CLP'!C:C)</f>
        <v>1230.95</v>
      </c>
    </row>
    <row r="568" spans="1:12">
      <c r="A568" s="44" t="s">
        <v>85</v>
      </c>
      <c r="B568" s="44" t="s">
        <v>422</v>
      </c>
      <c r="C568" s="3">
        <f>SUMIF('I K'!A:A,A568,'I K'!B:B)</f>
        <v>0</v>
      </c>
      <c r="D568" s="3">
        <f>SUMIF('I K'!A:A,A568,'I K'!C:C)</f>
        <v>0</v>
      </c>
      <c r="E568" s="3">
        <f>SUMIF('II K'!A:A,A568,'II K'!B:B)</f>
        <v>0</v>
      </c>
      <c r="F568" s="40">
        <f>SUMIF('II K'!A:A,A568,'II K'!C:C)</f>
        <v>0</v>
      </c>
      <c r="G568" s="40">
        <f>SUMIF('III K'!A:A,A568,'III K'!B:B)</f>
        <v>361.2</v>
      </c>
      <c r="H568" s="40">
        <f>SUMIF('III K'!A:A,A568,'III K'!C:C)</f>
        <v>184.46</v>
      </c>
      <c r="I568" s="40">
        <f>SUMIF('IV K'!A:A,A568,'IV K'!B:B)</f>
        <v>0</v>
      </c>
      <c r="J568" s="40">
        <f>SUMIF('IV K'!A:A,A568,'IV K'!C:C)</f>
        <v>0</v>
      </c>
      <c r="K568" s="40">
        <f>SUMIF('2021 BEZ CLP'!A:A,A568,'2021 BEZ CLP'!B:B)</f>
        <v>361.2</v>
      </c>
      <c r="L568" s="40">
        <f>SUMIF('2021 BEZ CLP'!A:A,A568,'2021 BEZ CLP'!C:C)</f>
        <v>184.46</v>
      </c>
    </row>
    <row r="569" spans="1:12">
      <c r="A569" s="44" t="s">
        <v>250</v>
      </c>
      <c r="B569" s="44" t="s">
        <v>423</v>
      </c>
      <c r="C569" s="3">
        <f>SUMIF('I K'!A:A,A569,'I K'!B:B)</f>
        <v>0</v>
      </c>
      <c r="D569" s="3">
        <f>SUMIF('I K'!A:A,A569,'I K'!C:C)</f>
        <v>0</v>
      </c>
      <c r="E569" s="3">
        <f>SUMIF('II K'!A:A,A569,'II K'!B:B)</f>
        <v>0</v>
      </c>
      <c r="F569" s="40">
        <f>SUMIF('II K'!A:A,A569,'II K'!C:C)</f>
        <v>0</v>
      </c>
      <c r="G569" s="40">
        <f>SUMIF('III K'!A:A,A569,'III K'!B:B)</f>
        <v>10230.18</v>
      </c>
      <c r="H569" s="40">
        <f>SUMIF('III K'!A:A,A569,'III K'!C:C)</f>
        <v>3007.42</v>
      </c>
      <c r="I569" s="40">
        <f>SUMIF('IV K'!A:A,A569,'IV K'!B:B)</f>
        <v>0</v>
      </c>
      <c r="J569" s="40">
        <f>SUMIF('IV K'!A:A,A569,'IV K'!C:C)</f>
        <v>0</v>
      </c>
      <c r="K569" s="40">
        <f>SUMIF('2021 BEZ CLP'!A:A,A569,'2021 BEZ CLP'!B:B)</f>
        <v>10230.18</v>
      </c>
      <c r="L569" s="40">
        <f>SUMIF('2021 BEZ CLP'!A:A,A569,'2021 BEZ CLP'!C:C)</f>
        <v>3007.42</v>
      </c>
    </row>
    <row r="570" spans="1:12">
      <c r="A570" s="44" t="s">
        <v>189</v>
      </c>
      <c r="B570" s="44" t="s">
        <v>422</v>
      </c>
      <c r="C570" s="3">
        <f>SUMIF('I K'!A:A,A570,'I K'!B:B)</f>
        <v>0</v>
      </c>
      <c r="D570" s="3">
        <f>SUMIF('I K'!A:A,A570,'I K'!C:C)</f>
        <v>0</v>
      </c>
      <c r="E570" s="3">
        <f>SUMIF('II K'!A:A,A570,'II K'!B:B)</f>
        <v>4597.2</v>
      </c>
      <c r="F570" s="40">
        <f>SUMIF('II K'!A:A,A570,'II K'!C:C)</f>
        <v>2614.8000000000002</v>
      </c>
      <c r="G570" s="40">
        <f>SUMIF('III K'!A:A,A570,'III K'!B:B)</f>
        <v>0</v>
      </c>
      <c r="H570" s="40">
        <f>SUMIF('III K'!A:A,A570,'III K'!C:C)</f>
        <v>0</v>
      </c>
      <c r="I570" s="40">
        <f>SUMIF('IV K'!A:A,A570,'IV K'!B:B)</f>
        <v>0</v>
      </c>
      <c r="J570" s="40">
        <f>SUMIF('IV K'!A:A,A570,'IV K'!C:C)</f>
        <v>0</v>
      </c>
      <c r="K570" s="40">
        <f>SUMIF('2021 BEZ CLP'!A:A,A570,'2021 BEZ CLP'!B:B)</f>
        <v>4597.2</v>
      </c>
      <c r="L570" s="40">
        <f>SUMIF('2021 BEZ CLP'!A:A,A570,'2021 BEZ CLP'!C:C)</f>
        <v>2614.8000000000002</v>
      </c>
    </row>
    <row r="571" spans="1:12">
      <c r="A571" s="44" t="s">
        <v>198</v>
      </c>
      <c r="B571" s="44" t="s">
        <v>422</v>
      </c>
      <c r="C571" s="3">
        <f>SUMIF('I K'!A:A,A571,'I K'!B:B)</f>
        <v>0</v>
      </c>
      <c r="D571" s="3">
        <f>SUMIF('I K'!A:A,A571,'I K'!C:C)</f>
        <v>0</v>
      </c>
      <c r="E571" s="3">
        <f>SUMIF('II K'!A:A,A571,'II K'!B:B)</f>
        <v>0</v>
      </c>
      <c r="F571" s="40">
        <f>SUMIF('II K'!A:A,A571,'II K'!C:C)</f>
        <v>0</v>
      </c>
      <c r="G571" s="40">
        <f>SUMIF('III K'!A:A,A571,'III K'!B:B)</f>
        <v>1474</v>
      </c>
      <c r="H571" s="40">
        <f>SUMIF('III K'!A:A,A571,'III K'!C:C)</f>
        <v>623</v>
      </c>
      <c r="I571" s="40">
        <f>SUMIF('IV K'!A:A,A571,'IV K'!B:B)</f>
        <v>0</v>
      </c>
      <c r="J571" s="40">
        <f>SUMIF('IV K'!A:A,A571,'IV K'!C:C)</f>
        <v>0</v>
      </c>
      <c r="K571" s="40">
        <f>SUMIF('2021 BEZ CLP'!A:A,A571,'2021 BEZ CLP'!B:B)</f>
        <v>1474</v>
      </c>
      <c r="L571" s="40">
        <f>SUMIF('2021 BEZ CLP'!A:A,A571,'2021 BEZ CLP'!C:C)</f>
        <v>623</v>
      </c>
    </row>
    <row r="572" spans="1:12">
      <c r="A572" s="44" t="s">
        <v>117</v>
      </c>
      <c r="B572" s="44" t="s">
        <v>422</v>
      </c>
      <c r="C572" s="3">
        <f>SUMIF('I K'!A:A,A572,'I K'!B:B)</f>
        <v>409.2</v>
      </c>
      <c r="D572" s="3">
        <f>SUMIF('I K'!A:A,A572,'I K'!C:C)</f>
        <v>149.16</v>
      </c>
      <c r="E572" s="3">
        <f>SUMIF('II K'!A:A,A572,'II K'!B:B)</f>
        <v>103.23</v>
      </c>
      <c r="F572" s="40">
        <f>SUMIF('II K'!A:A,A572,'II K'!C:C)</f>
        <v>31.306000000000001</v>
      </c>
      <c r="G572" s="40">
        <f>SUMIF('III K'!A:A,A572,'III K'!B:B)</f>
        <v>409.74</v>
      </c>
      <c r="H572" s="40">
        <f>SUMIF('III K'!A:A,A572,'III K'!C:C)</f>
        <v>137.04</v>
      </c>
      <c r="I572" s="40">
        <f>SUMIF('IV K'!A:A,A572,'IV K'!B:B)</f>
        <v>0</v>
      </c>
      <c r="J572" s="40">
        <f>SUMIF('IV K'!A:A,A572,'IV K'!C:C)</f>
        <v>0</v>
      </c>
      <c r="K572" s="40">
        <f>SUMIF('2021 BEZ CLP'!A:A,A572,'2021 BEZ CLP'!B:B)</f>
        <v>922.17</v>
      </c>
      <c r="L572" s="40">
        <f>SUMIF('2021 BEZ CLP'!A:A,A572,'2021 BEZ CLP'!C:C)</f>
        <v>317.50599999999997</v>
      </c>
    </row>
    <row r="573" spans="1:12">
      <c r="A573" s="44" t="s">
        <v>141</v>
      </c>
      <c r="B573" s="44" t="s">
        <v>422</v>
      </c>
      <c r="C573" s="3">
        <f>SUMIF('I K'!A:A,A573,'I K'!B:B)</f>
        <v>2299.37</v>
      </c>
      <c r="D573" s="3">
        <f>SUMIF('I K'!A:A,A573,'I K'!C:C)</f>
        <v>880.20519999999999</v>
      </c>
      <c r="E573" s="3">
        <f>SUMIF('II K'!A:A,A573,'II K'!B:B)</f>
        <v>0</v>
      </c>
      <c r="F573" s="40">
        <f>SUMIF('II K'!A:A,A573,'II K'!C:C)</f>
        <v>0</v>
      </c>
      <c r="G573" s="40">
        <f>SUMIF('III K'!A:A,A573,'III K'!B:B)</f>
        <v>1863.86</v>
      </c>
      <c r="H573" s="40">
        <f>SUMIF('III K'!A:A,A573,'III K'!C:C)</f>
        <v>750.70719999999994</v>
      </c>
      <c r="I573" s="40">
        <f>SUMIF('IV K'!A:A,A573,'IV K'!B:B)</f>
        <v>2103.09</v>
      </c>
      <c r="J573" s="40">
        <f>SUMIF('IV K'!A:A,A573,'IV K'!C:C)</f>
        <v>904.41240000000005</v>
      </c>
      <c r="K573" s="40">
        <f>SUMIF('2021 BEZ CLP'!A:A,A573,'2021 BEZ CLP'!B:B)</f>
        <v>6266.32</v>
      </c>
      <c r="L573" s="40">
        <f>SUMIF('2021 BEZ CLP'!A:A,A573,'2021 BEZ CLP'!C:C)</f>
        <v>2535.3247999999999</v>
      </c>
    </row>
    <row r="574" spans="1:12">
      <c r="A574" s="44" t="s">
        <v>120</v>
      </c>
      <c r="B574" s="44" t="s">
        <v>422</v>
      </c>
      <c r="C574" s="3">
        <f>SUMIF('I K'!A:A,A574,'I K'!B:B)</f>
        <v>0</v>
      </c>
      <c r="D574" s="3">
        <f>SUMIF('I K'!A:A,A574,'I K'!C:C)</f>
        <v>0</v>
      </c>
      <c r="E574" s="3">
        <f>SUMIF('II K'!A:A,A574,'II K'!B:B)</f>
        <v>363.3</v>
      </c>
      <c r="F574" s="40">
        <f>SUMIF('II K'!A:A,A574,'II K'!C:C)</f>
        <v>200.8</v>
      </c>
      <c r="G574" s="40">
        <f>SUMIF('III K'!A:A,A574,'III K'!B:B)</f>
        <v>515.33000000000004</v>
      </c>
      <c r="H574" s="40">
        <f>SUMIF('III K'!A:A,A574,'III K'!C:C)</f>
        <v>220.69</v>
      </c>
      <c r="I574" s="40">
        <f>SUMIF('IV K'!A:A,A574,'IV K'!B:B)</f>
        <v>0</v>
      </c>
      <c r="J574" s="40">
        <f>SUMIF('IV K'!A:A,A574,'IV K'!C:C)</f>
        <v>0</v>
      </c>
      <c r="K574" s="40">
        <f>SUMIF('2021 BEZ CLP'!A:A,A574,'2021 BEZ CLP'!B:B)</f>
        <v>878.63</v>
      </c>
      <c r="L574" s="40">
        <f>SUMIF('2021 BEZ CLP'!A:A,A574,'2021 BEZ CLP'!C:C)</f>
        <v>421.49</v>
      </c>
    </row>
    <row r="575" spans="1:12">
      <c r="A575" s="44" t="s">
        <v>122</v>
      </c>
      <c r="B575" s="44" t="s">
        <v>422</v>
      </c>
      <c r="C575" s="3">
        <f>SUMIF('I K'!A:A,A575,'I K'!B:B)</f>
        <v>0</v>
      </c>
      <c r="D575" s="3">
        <f>SUMIF('I K'!A:A,A575,'I K'!C:C)</f>
        <v>0</v>
      </c>
      <c r="E575" s="3">
        <f>SUMIF('II K'!A:A,A575,'II K'!B:B)</f>
        <v>0</v>
      </c>
      <c r="F575" s="40">
        <f>SUMIF('II K'!A:A,A575,'II K'!C:C)</f>
        <v>0</v>
      </c>
      <c r="G575" s="40">
        <f>SUMIF('III K'!A:A,A575,'III K'!B:B)</f>
        <v>1755.24</v>
      </c>
      <c r="H575" s="40">
        <f>SUMIF('III K'!A:A,A575,'III K'!C:C)</f>
        <v>1094.1199999999999</v>
      </c>
      <c r="I575" s="40">
        <f>SUMIF('IV K'!A:A,A575,'IV K'!B:B)</f>
        <v>0</v>
      </c>
      <c r="J575" s="40">
        <f>SUMIF('IV K'!A:A,A575,'IV K'!C:C)</f>
        <v>0</v>
      </c>
      <c r="K575" s="40">
        <f>SUMIF('2021 BEZ CLP'!A:A,A575,'2021 BEZ CLP'!B:B)</f>
        <v>1755.24</v>
      </c>
      <c r="L575" s="40">
        <f>SUMIF('2021 BEZ CLP'!A:A,A575,'2021 BEZ CLP'!C:C)</f>
        <v>1094.1199999999999</v>
      </c>
    </row>
    <row r="576" spans="1:12">
      <c r="A576" s="44" t="s">
        <v>543</v>
      </c>
      <c r="B576" s="44" t="s">
        <v>423</v>
      </c>
      <c r="C576" s="3">
        <f>SUMIF('I K'!A:A,A576,'I K'!B:B)</f>
        <v>774.9</v>
      </c>
      <c r="D576" s="3">
        <f>SUMIF('I K'!A:A,A576,'I K'!C:C)</f>
        <v>236.8</v>
      </c>
      <c r="E576" s="3">
        <f>SUMIF('II K'!A:A,A576,'II K'!B:B)</f>
        <v>0</v>
      </c>
      <c r="F576" s="40">
        <f>SUMIF('II K'!A:A,A576,'II K'!C:C)</f>
        <v>0</v>
      </c>
      <c r="G576" s="40">
        <f>SUMIF('III K'!A:A,A576,'III K'!B:B)</f>
        <v>5611.2</v>
      </c>
      <c r="H576" s="40">
        <f>SUMIF('III K'!A:A,A576,'III K'!C:C)</f>
        <v>2776.6</v>
      </c>
      <c r="I576" s="40">
        <f>SUMIF('IV K'!A:A,A576,'IV K'!B:B)</f>
        <v>0</v>
      </c>
      <c r="J576" s="40">
        <f>SUMIF('IV K'!A:A,A576,'IV K'!C:C)</f>
        <v>0</v>
      </c>
      <c r="K576" s="40">
        <f>SUMIF('2021 BEZ CLP'!A:A,A576,'2021 BEZ CLP'!B:B)</f>
        <v>6386.1</v>
      </c>
      <c r="L576" s="40">
        <f>SUMIF('2021 BEZ CLP'!A:A,A576,'2021 BEZ CLP'!C:C)</f>
        <v>3013.4</v>
      </c>
    </row>
    <row r="577" spans="1:12">
      <c r="A577" s="44" t="s">
        <v>395</v>
      </c>
      <c r="B577" s="44" t="s">
        <v>422</v>
      </c>
      <c r="C577" s="3">
        <f>SUMIF('I K'!A:A,A577,'I K'!B:B)</f>
        <v>0</v>
      </c>
      <c r="D577" s="3">
        <f>SUMIF('I K'!A:A,A577,'I K'!C:C)</f>
        <v>0</v>
      </c>
      <c r="E577" s="3">
        <f>SUMIF('II K'!A:A,A577,'II K'!B:B)</f>
        <v>0</v>
      </c>
      <c r="F577" s="40">
        <f>SUMIF('II K'!A:A,A577,'II K'!C:C)</f>
        <v>0</v>
      </c>
      <c r="G577" s="40">
        <f>SUMIF('III K'!A:A,A577,'III K'!B:B)</f>
        <v>110.25</v>
      </c>
      <c r="H577" s="40">
        <f>SUMIF('III K'!A:A,A577,'III K'!C:C)</f>
        <v>66.045000000000002</v>
      </c>
      <c r="I577" s="40">
        <f>SUMIF('IV K'!A:A,A577,'IV K'!B:B)</f>
        <v>161.1</v>
      </c>
      <c r="J577" s="40">
        <f>SUMIF('IV K'!A:A,A577,'IV K'!C:C)</f>
        <v>92.54</v>
      </c>
      <c r="K577" s="40">
        <f>SUMIF('2021 BEZ CLP'!A:A,A577,'2021 BEZ CLP'!B:B)</f>
        <v>271.35000000000002</v>
      </c>
      <c r="L577" s="40">
        <f>SUMIF('2021 BEZ CLP'!A:A,A577,'2021 BEZ CLP'!C:C)</f>
        <v>158.58500000000001</v>
      </c>
    </row>
    <row r="578" spans="1:12">
      <c r="A578" s="44" t="s">
        <v>463</v>
      </c>
      <c r="B578" s="44" t="s">
        <v>422</v>
      </c>
      <c r="C578" s="3">
        <f>SUMIF('I K'!A:A,A578,'I K'!B:B)</f>
        <v>0</v>
      </c>
      <c r="D578" s="3">
        <f>SUMIF('I K'!A:A,A578,'I K'!C:C)</f>
        <v>0</v>
      </c>
      <c r="E578" s="3">
        <f>SUMIF('II K'!A:A,A578,'II K'!B:B)</f>
        <v>312.8</v>
      </c>
      <c r="F578" s="40">
        <f>SUMIF('II K'!A:A,A578,'II K'!C:C)</f>
        <v>213.95</v>
      </c>
      <c r="G578" s="40">
        <f>SUMIF('III K'!A:A,A578,'III K'!B:B)</f>
        <v>1840.02</v>
      </c>
      <c r="H578" s="40">
        <f>SUMIF('III K'!A:A,A578,'III K'!C:C)</f>
        <v>920.00829999999996</v>
      </c>
      <c r="I578" s="40">
        <f>SUMIF('IV K'!A:A,A578,'IV K'!B:B)</f>
        <v>0</v>
      </c>
      <c r="J578" s="40">
        <f>SUMIF('IV K'!A:A,A578,'IV K'!C:C)</f>
        <v>0</v>
      </c>
      <c r="K578" s="40">
        <f>SUMIF('2021 BEZ CLP'!A:A,A578,'2021 BEZ CLP'!B:B)</f>
        <v>2152.8200000000002</v>
      </c>
      <c r="L578" s="40">
        <f>SUMIF('2021 BEZ CLP'!A:A,A578,'2021 BEZ CLP'!C:C)</f>
        <v>1133.9583</v>
      </c>
    </row>
    <row r="579" spans="1:12">
      <c r="A579" s="44" t="s">
        <v>446</v>
      </c>
      <c r="B579" s="44" t="s">
        <v>422</v>
      </c>
      <c r="C579" s="3">
        <f>SUMIF('I K'!A:A,A579,'I K'!B:B)</f>
        <v>0</v>
      </c>
      <c r="D579" s="3">
        <f>SUMIF('I K'!A:A,A579,'I K'!C:C)</f>
        <v>0</v>
      </c>
      <c r="E579" s="3">
        <f>SUMIF('II K'!A:A,A579,'II K'!B:B)</f>
        <v>257.83</v>
      </c>
      <c r="F579" s="40">
        <f>SUMIF('II K'!A:A,A579,'II K'!C:C)</f>
        <v>100.42</v>
      </c>
      <c r="G579" s="40">
        <f>SUMIF('III K'!A:A,A579,'III K'!B:B)</f>
        <v>0</v>
      </c>
      <c r="H579" s="40">
        <f>SUMIF('III K'!A:A,A579,'III K'!C:C)</f>
        <v>0</v>
      </c>
      <c r="I579" s="40">
        <f>SUMIF('IV K'!A:A,A579,'IV K'!B:B)</f>
        <v>73.38</v>
      </c>
      <c r="J579" s="40">
        <f>SUMIF('IV K'!A:A,A579,'IV K'!C:C)</f>
        <v>45.4</v>
      </c>
      <c r="K579" s="40">
        <f>SUMIF('2021 BEZ CLP'!A:A,A579,'2021 BEZ CLP'!B:B)</f>
        <v>331.21</v>
      </c>
      <c r="L579" s="40">
        <f>SUMIF('2021 BEZ CLP'!A:A,A579,'2021 BEZ CLP'!C:C)</f>
        <v>145.82</v>
      </c>
    </row>
    <row r="580" spans="1:12">
      <c r="A580" s="44" t="s">
        <v>551</v>
      </c>
      <c r="B580" s="44" t="s">
        <v>427</v>
      </c>
      <c r="C580" s="3">
        <f>SUMIF('I K'!A:A,A580,'I K'!B:B)</f>
        <v>22840.5</v>
      </c>
      <c r="D580" s="3">
        <f>SUMIF('I K'!A:A,A580,'I K'!C:C)</f>
        <v>5929.1379999999999</v>
      </c>
      <c r="E580" s="3">
        <f>SUMIF('II K'!A:A,A580,'II K'!B:B)</f>
        <v>18816.400000000001</v>
      </c>
      <c r="F580" s="40">
        <f>SUMIF('II K'!A:A,A580,'II K'!C:C)</f>
        <v>4658.68</v>
      </c>
      <c r="G580" s="40">
        <f>SUMIF('III K'!A:A,A580,'III K'!B:B)</f>
        <v>0</v>
      </c>
      <c r="H580" s="40">
        <f>SUMIF('III K'!A:A,A580,'III K'!C:C)</f>
        <v>0</v>
      </c>
      <c r="I580" s="40">
        <f>SUMIF('IV K'!A:A,A580,'IV K'!B:B)</f>
        <v>19232.14</v>
      </c>
      <c r="J580" s="40">
        <f>SUMIF('IV K'!A:A,A580,'IV K'!C:C)</f>
        <v>4739.1959999999999</v>
      </c>
      <c r="K580" s="40">
        <f>SUMIF('2021 BEZ CLP'!A:A,A580,'2021 BEZ CLP'!B:B)</f>
        <v>60889.04</v>
      </c>
      <c r="L580" s="40">
        <f>SUMIF('2021 BEZ CLP'!A:A,A580,'2021 BEZ CLP'!C:C)</f>
        <v>15327.013999999999</v>
      </c>
    </row>
    <row r="581" spans="1:12">
      <c r="A581" s="44" t="s">
        <v>668</v>
      </c>
      <c r="B581" s="44" t="s">
        <v>427</v>
      </c>
      <c r="C581" s="3">
        <f>SUMIF('I K'!A:A,A581,'I K'!B:B)</f>
        <v>14000</v>
      </c>
      <c r="D581" s="3">
        <f>SUMIF('I K'!A:A,A581,'I K'!C:C)</f>
        <v>6780.0550000000003</v>
      </c>
      <c r="E581" s="3">
        <f>SUMIF('II K'!A:A,A581,'II K'!B:B)</f>
        <v>7227.9</v>
      </c>
      <c r="F581" s="40">
        <f>SUMIF('II K'!A:A,A581,'II K'!C:C)</f>
        <v>2878</v>
      </c>
      <c r="G581" s="40">
        <f>SUMIF('III K'!A:A,A581,'III K'!B:B)</f>
        <v>0</v>
      </c>
      <c r="H581" s="40">
        <f>SUMIF('III K'!A:A,A581,'III K'!C:C)</f>
        <v>0</v>
      </c>
      <c r="I581" s="40">
        <f>SUMIF('IV K'!A:A,A581,'IV K'!B:B)</f>
        <v>0</v>
      </c>
      <c r="J581" s="40">
        <f>SUMIF('IV K'!A:A,A581,'IV K'!C:C)</f>
        <v>0</v>
      </c>
      <c r="K581" s="40">
        <f>SUMIF('2021 BEZ CLP'!A:A,A581,'2021 BEZ CLP'!B:B)</f>
        <v>21227.9</v>
      </c>
      <c r="L581" s="40">
        <f>SUMIF('2021 BEZ CLP'!A:A,A581,'2021 BEZ CLP'!C:C)</f>
        <v>9658.0550000000003</v>
      </c>
    </row>
    <row r="582" spans="1:12">
      <c r="A582" s="44" t="s">
        <v>746</v>
      </c>
      <c r="B582" s="44" t="s">
        <v>427</v>
      </c>
      <c r="C582" s="3">
        <f>SUMIF('I K'!A:A,A582,'I K'!B:B)</f>
        <v>0</v>
      </c>
      <c r="D582" s="3">
        <f>SUMIF('I K'!A:A,A582,'I K'!C:C)</f>
        <v>0</v>
      </c>
      <c r="E582" s="3">
        <f>SUMIF('II K'!A:A,A582,'II K'!B:B)</f>
        <v>2275.36</v>
      </c>
      <c r="F582" s="40">
        <f>SUMIF('II K'!A:A,A582,'II K'!C:C)</f>
        <v>539.67999999999995</v>
      </c>
      <c r="G582" s="40">
        <f>SUMIF('III K'!A:A,A582,'III K'!B:B)</f>
        <v>0</v>
      </c>
      <c r="H582" s="40">
        <f>SUMIF('III K'!A:A,A582,'III K'!C:C)</f>
        <v>0</v>
      </c>
      <c r="I582" s="40">
        <f>SUMIF('IV K'!A:A,A582,'IV K'!B:B)</f>
        <v>0</v>
      </c>
      <c r="J582" s="40">
        <f>SUMIF('IV K'!A:A,A582,'IV K'!C:C)</f>
        <v>0</v>
      </c>
      <c r="K582" s="40">
        <f>SUMIF('2021 BEZ CLP'!A:A,A582,'2021 BEZ CLP'!B:B)</f>
        <v>2275.36</v>
      </c>
      <c r="L582" s="40">
        <f>SUMIF('2021 BEZ CLP'!A:A,A582,'2021 BEZ CLP'!C:C)</f>
        <v>539.67999999999995</v>
      </c>
    </row>
    <row r="583" spans="1:12">
      <c r="A583" s="44" t="s">
        <v>421</v>
      </c>
      <c r="B583" s="44" t="s">
        <v>426</v>
      </c>
      <c r="C583" s="3">
        <f>SUMIF('I K'!A:A,A583,'I K'!B:B)</f>
        <v>0</v>
      </c>
      <c r="D583" s="3">
        <f>SUMIF('I K'!A:A,A583,'I K'!C:C)</f>
        <v>0</v>
      </c>
      <c r="E583" s="3">
        <f>SUMIF('II K'!A:A,A583,'II K'!B:B)</f>
        <v>0</v>
      </c>
      <c r="F583" s="40">
        <f>SUMIF('II K'!A:A,A583,'II K'!C:C)</f>
        <v>0</v>
      </c>
      <c r="G583" s="40">
        <f>SUMIF('III K'!A:A,A583,'III K'!B:B)</f>
        <v>1583.83</v>
      </c>
      <c r="H583" s="40">
        <f>SUMIF('III K'!A:A,A583,'III K'!C:C)</f>
        <v>648.69000000000005</v>
      </c>
      <c r="I583" s="40">
        <f>SUMIF('IV K'!A:A,A583,'IV K'!B:B)</f>
        <v>1614.37</v>
      </c>
      <c r="J583" s="40">
        <f>SUMIF('IV K'!A:A,A583,'IV K'!C:C)</f>
        <v>667.72</v>
      </c>
      <c r="K583" s="40">
        <f>SUMIF('2021 BEZ CLP'!A:A,A583,'2021 BEZ CLP'!B:B)</f>
        <v>3198.2</v>
      </c>
      <c r="L583" s="40">
        <f>SUMIF('2021 BEZ CLP'!A:A,A583,'2021 BEZ CLP'!C:C)</f>
        <v>1316.41</v>
      </c>
    </row>
    <row r="584" spans="1:12">
      <c r="A584" s="44" t="s">
        <v>38</v>
      </c>
      <c r="B584" s="44" t="s">
        <v>422</v>
      </c>
      <c r="C584" s="3">
        <f>SUMIF('I K'!A:A,A584,'I K'!B:B)</f>
        <v>533.55999999999995</v>
      </c>
      <c r="D584" s="3">
        <f>SUMIF('I K'!A:A,A584,'I K'!C:C)</f>
        <v>358.84</v>
      </c>
      <c r="E584" s="3">
        <f>SUMIF('II K'!A:A,A584,'II K'!B:B)</f>
        <v>0</v>
      </c>
      <c r="F584" s="40">
        <f>SUMIF('II K'!A:A,A584,'II K'!C:C)</f>
        <v>0</v>
      </c>
      <c r="G584" s="40">
        <f>SUMIF('III K'!A:A,A584,'III K'!B:B)</f>
        <v>0</v>
      </c>
      <c r="H584" s="40">
        <f>SUMIF('III K'!A:A,A584,'III K'!C:C)</f>
        <v>0</v>
      </c>
      <c r="I584" s="40">
        <f>SUMIF('IV K'!A:A,A584,'IV K'!B:B)</f>
        <v>0</v>
      </c>
      <c r="J584" s="40">
        <f>SUMIF('IV K'!A:A,A584,'IV K'!C:C)</f>
        <v>0</v>
      </c>
      <c r="K584" s="40">
        <f>SUMIF('2021 BEZ CLP'!A:A,A584,'2021 BEZ CLP'!B:B)</f>
        <v>533.55999999999995</v>
      </c>
      <c r="L584" s="40">
        <f>SUMIF('2021 BEZ CLP'!A:A,A584,'2021 BEZ CLP'!C:C)</f>
        <v>358.84</v>
      </c>
    </row>
    <row r="585" spans="1:12">
      <c r="A585" s="44" t="s">
        <v>434</v>
      </c>
      <c r="B585" s="44" t="s">
        <v>422</v>
      </c>
      <c r="C585" s="3">
        <f>SUMIF('I K'!A:A,A585,'I K'!B:B)</f>
        <v>0</v>
      </c>
      <c r="D585" s="3">
        <f>SUMIF('I K'!A:A,A585,'I K'!C:C)</f>
        <v>0</v>
      </c>
      <c r="E585" s="3">
        <f>SUMIF('II K'!A:A,A585,'II K'!B:B)</f>
        <v>1037.54</v>
      </c>
      <c r="F585" s="40">
        <f>SUMIF('II K'!A:A,A585,'II K'!C:C)</f>
        <v>481.88</v>
      </c>
      <c r="G585" s="40">
        <f>SUMIF('III K'!A:A,A585,'III K'!B:B)</f>
        <v>0</v>
      </c>
      <c r="H585" s="40">
        <f>SUMIF('III K'!A:A,A585,'III K'!C:C)</f>
        <v>0</v>
      </c>
      <c r="I585" s="40">
        <f>SUMIF('IV K'!A:A,A585,'IV K'!B:B)</f>
        <v>0</v>
      </c>
      <c r="J585" s="40">
        <f>SUMIF('IV K'!A:A,A585,'IV K'!C:C)</f>
        <v>0</v>
      </c>
      <c r="K585" s="40">
        <f>SUMIF('2021 BEZ CLP'!A:A,A585,'2021 BEZ CLP'!B:B)</f>
        <v>1037.54</v>
      </c>
      <c r="L585" s="40">
        <f>SUMIF('2021 BEZ CLP'!A:A,A585,'2021 BEZ CLP'!C:C)</f>
        <v>481.88</v>
      </c>
    </row>
    <row r="586" spans="1:12">
      <c r="A586" s="44" t="s">
        <v>29</v>
      </c>
      <c r="B586" s="44" t="s">
        <v>422</v>
      </c>
      <c r="C586" s="3">
        <f>SUMIF('I K'!A:A,A586,'I K'!B:B)</f>
        <v>0</v>
      </c>
      <c r="D586" s="3">
        <f>SUMIF('I K'!A:A,A586,'I K'!C:C)</f>
        <v>0</v>
      </c>
      <c r="E586" s="3">
        <f>SUMIF('II K'!A:A,A586,'II K'!B:B)</f>
        <v>0</v>
      </c>
      <c r="F586" s="40">
        <f>SUMIF('II K'!A:A,A586,'II K'!C:C)</f>
        <v>0</v>
      </c>
      <c r="G586" s="40">
        <f>SUMIF('III K'!A:A,A586,'III K'!B:B)</f>
        <v>0</v>
      </c>
      <c r="H586" s="40">
        <f>SUMIF('III K'!A:A,A586,'III K'!C:C)</f>
        <v>0</v>
      </c>
      <c r="I586" s="40">
        <f>SUMIF('IV K'!A:A,A586,'IV K'!B:B)</f>
        <v>0</v>
      </c>
      <c r="J586" s="40">
        <f>SUMIF('IV K'!A:A,A586,'IV K'!C:C)</f>
        <v>0</v>
      </c>
      <c r="K586" s="40">
        <f>SUMIF('2021 BEZ CLP'!A:A,A586,'2021 BEZ CLP'!B:B)</f>
        <v>0</v>
      </c>
      <c r="L586" s="40">
        <f>SUMIF('2021 BEZ CLP'!A:A,A586,'2021 BEZ CLP'!C:C)</f>
        <v>0</v>
      </c>
    </row>
    <row r="587" spans="1:12">
      <c r="A587" s="44" t="s">
        <v>200</v>
      </c>
      <c r="B587" s="44" t="s">
        <v>422</v>
      </c>
      <c r="C587" s="3">
        <f>SUMIF('I K'!A:A,A587,'I K'!B:B)</f>
        <v>725.98</v>
      </c>
      <c r="D587" s="3">
        <f>SUMIF('I K'!A:A,A587,'I K'!C:C)</f>
        <v>365.66</v>
      </c>
      <c r="E587" s="3">
        <f>SUMIF('II K'!A:A,A587,'II K'!B:B)</f>
        <v>0</v>
      </c>
      <c r="F587" s="40">
        <f>SUMIF('II K'!A:A,A587,'II K'!C:C)</f>
        <v>0</v>
      </c>
      <c r="G587" s="40">
        <f>SUMIF('III K'!A:A,A587,'III K'!B:B)</f>
        <v>190.46</v>
      </c>
      <c r="H587" s="40">
        <f>SUMIF('III K'!A:A,A587,'III K'!C:C)</f>
        <v>123.22</v>
      </c>
      <c r="I587" s="40">
        <f>SUMIF('IV K'!A:A,A587,'IV K'!B:B)</f>
        <v>108.22</v>
      </c>
      <c r="J587" s="40">
        <f>SUMIF('IV K'!A:A,A587,'IV K'!C:C)</f>
        <v>71.819999999999993</v>
      </c>
      <c r="K587" s="40">
        <f>SUMIF('2021 BEZ CLP'!A:A,A587,'2021 BEZ CLP'!B:B)</f>
        <v>1024.6600000000001</v>
      </c>
      <c r="L587" s="40">
        <f>SUMIF('2021 BEZ CLP'!A:A,A587,'2021 BEZ CLP'!C:C)</f>
        <v>560.70000000000005</v>
      </c>
    </row>
    <row r="588" spans="1:12">
      <c r="A588" s="44" t="s">
        <v>365</v>
      </c>
      <c r="B588" s="44" t="s">
        <v>423</v>
      </c>
      <c r="C588" s="3">
        <f>SUMIF('I K'!A:A,A588,'I K'!B:B)</f>
        <v>5454.25</v>
      </c>
      <c r="D588" s="3">
        <f>SUMIF('I K'!A:A,A588,'I K'!C:C)</f>
        <v>2259.4899999999998</v>
      </c>
      <c r="E588" s="3">
        <f>SUMIF('II K'!A:A,A588,'II K'!B:B)</f>
        <v>8211.98</v>
      </c>
      <c r="F588" s="40">
        <f>SUMIF('II K'!A:A,A588,'II K'!C:C)</f>
        <v>3699.4654</v>
      </c>
      <c r="G588" s="40">
        <f>SUMIF('III K'!A:A,A588,'III K'!B:B)</f>
        <v>3213.4</v>
      </c>
      <c r="H588" s="40">
        <f>SUMIF('III K'!A:A,A588,'III K'!C:C)</f>
        <v>1637.15</v>
      </c>
      <c r="I588" s="40">
        <f>SUMIF('IV K'!A:A,A588,'IV K'!B:B)</f>
        <v>6903.68</v>
      </c>
      <c r="J588" s="40">
        <f>SUMIF('IV K'!A:A,A588,'IV K'!C:C)</f>
        <v>3173.7</v>
      </c>
      <c r="K588" s="40">
        <f>SUMIF('2021 BEZ CLP'!A:A,A588,'2021 BEZ CLP'!B:B)</f>
        <v>23783.31</v>
      </c>
      <c r="L588" s="40">
        <f>SUMIF('2021 BEZ CLP'!A:A,A588,'2021 BEZ CLP'!C:C)</f>
        <v>10769.805399999999</v>
      </c>
    </row>
    <row r="589" spans="1:12">
      <c r="A589" s="44" t="s">
        <v>606</v>
      </c>
      <c r="B589" s="44" t="s">
        <v>422</v>
      </c>
      <c r="C589" s="3">
        <f>SUMIF('I K'!A:A,A589,'I K'!B:B)</f>
        <v>682.51</v>
      </c>
      <c r="D589" s="3">
        <f>SUMIF('I K'!A:A,A589,'I K'!C:C)</f>
        <v>468</v>
      </c>
      <c r="E589" s="3">
        <f>SUMIF('II K'!A:A,A589,'II K'!B:B)</f>
        <v>0</v>
      </c>
      <c r="F589" s="40">
        <f>SUMIF('II K'!A:A,A589,'II K'!C:C)</f>
        <v>0</v>
      </c>
      <c r="G589" s="40">
        <f>SUMIF('III K'!A:A,A589,'III K'!B:B)</f>
        <v>0</v>
      </c>
      <c r="H589" s="40">
        <f>SUMIF('III K'!A:A,A589,'III K'!C:C)</f>
        <v>0</v>
      </c>
      <c r="I589" s="40">
        <f>SUMIF('IV K'!A:A,A589,'IV K'!B:B)</f>
        <v>0</v>
      </c>
      <c r="J589" s="40">
        <f>SUMIF('IV K'!A:A,A589,'IV K'!C:C)</f>
        <v>0</v>
      </c>
      <c r="K589" s="40">
        <f>SUMIF('2021 BEZ CLP'!A:A,A589,'2021 BEZ CLP'!B:B)</f>
        <v>682.51</v>
      </c>
      <c r="L589" s="40">
        <f>SUMIF('2021 BEZ CLP'!A:A,A589,'2021 BEZ CLP'!C:C)</f>
        <v>468</v>
      </c>
    </row>
    <row r="590" spans="1:12">
      <c r="A590" s="44" t="s">
        <v>290</v>
      </c>
      <c r="B590" s="44" t="s">
        <v>426</v>
      </c>
      <c r="C590" s="3">
        <f>SUMIF('I K'!A:A,A590,'I K'!B:B)</f>
        <v>3966.25</v>
      </c>
      <c r="D590" s="3">
        <f>SUMIF('I K'!A:A,A590,'I K'!C:C)</f>
        <v>494.84</v>
      </c>
      <c r="E590" s="3">
        <f>SUMIF('II K'!A:A,A590,'II K'!B:B)</f>
        <v>2896.7</v>
      </c>
      <c r="F590" s="40">
        <f>SUMIF('II K'!A:A,A590,'II K'!C:C)</f>
        <v>1021.4</v>
      </c>
      <c r="G590" s="40">
        <f>SUMIF('III K'!A:A,A590,'III K'!B:B)</f>
        <v>11681.19</v>
      </c>
      <c r="H590" s="40">
        <f>SUMIF('III K'!A:A,A590,'III K'!C:C)</f>
        <v>2987.71</v>
      </c>
      <c r="I590" s="40">
        <f>SUMIF('IV K'!A:A,A590,'IV K'!B:B)</f>
        <v>5106.78</v>
      </c>
      <c r="J590" s="40">
        <f>SUMIF('IV K'!A:A,A590,'IV K'!C:C)</f>
        <v>1799.64</v>
      </c>
      <c r="K590" s="40">
        <f>SUMIF('2021 BEZ CLP'!A:A,A590,'2021 BEZ CLP'!B:B)</f>
        <v>23650.92</v>
      </c>
      <c r="L590" s="40">
        <f>SUMIF('2021 BEZ CLP'!A:A,A590,'2021 BEZ CLP'!C:C)</f>
        <v>6303.59</v>
      </c>
    </row>
    <row r="591" spans="1:12">
      <c r="A591" s="44" t="s">
        <v>297</v>
      </c>
      <c r="B591" s="44" t="s">
        <v>426</v>
      </c>
      <c r="C591" s="3">
        <f>SUMIF('I K'!A:A,A591,'I K'!B:B)</f>
        <v>3182.06</v>
      </c>
      <c r="D591" s="3">
        <f>SUMIF('I K'!A:A,A591,'I K'!C:C)</f>
        <v>918.56</v>
      </c>
      <c r="E591" s="3">
        <f>SUMIF('II K'!A:A,A591,'II K'!B:B)</f>
        <v>2212.36</v>
      </c>
      <c r="F591" s="40">
        <f>SUMIF('II K'!A:A,A591,'II K'!C:C)</f>
        <v>1240.48</v>
      </c>
      <c r="G591" s="40">
        <f>SUMIF('III K'!A:A,A591,'III K'!B:B)</f>
        <v>11129.83</v>
      </c>
      <c r="H591" s="40">
        <f>SUMIF('III K'!A:A,A591,'III K'!C:C)</f>
        <v>4980.2</v>
      </c>
      <c r="I591" s="40">
        <f>SUMIF('IV K'!A:A,A591,'IV K'!B:B)</f>
        <v>5812.24</v>
      </c>
      <c r="J591" s="40">
        <f>SUMIF('IV K'!A:A,A591,'IV K'!C:C)</f>
        <v>2832.76</v>
      </c>
      <c r="K591" s="40">
        <f>SUMIF('2021 BEZ CLP'!A:A,A591,'2021 BEZ CLP'!B:B)</f>
        <v>22336.49</v>
      </c>
      <c r="L591" s="40">
        <f>SUMIF('2021 BEZ CLP'!A:A,A591,'2021 BEZ CLP'!C:C)</f>
        <v>9972</v>
      </c>
    </row>
    <row r="592" spans="1:12">
      <c r="A592" s="44" t="s">
        <v>219</v>
      </c>
      <c r="B592" s="44" t="s">
        <v>426</v>
      </c>
      <c r="C592" s="3">
        <f>SUMIF('I K'!A:A,A592,'I K'!B:B)</f>
        <v>4039.05</v>
      </c>
      <c r="D592" s="3">
        <f>SUMIF('I K'!A:A,A592,'I K'!C:C)</f>
        <v>1677.88</v>
      </c>
      <c r="E592" s="3">
        <f>SUMIF('II K'!A:A,A592,'II K'!B:B)</f>
        <v>4165.26</v>
      </c>
      <c r="F592" s="40">
        <f>SUMIF('II K'!A:A,A592,'II K'!C:C)</f>
        <v>1895.24</v>
      </c>
      <c r="G592" s="40">
        <f>SUMIF('III K'!A:A,A592,'III K'!B:B)</f>
        <v>4535.92</v>
      </c>
      <c r="H592" s="40">
        <f>SUMIF('III K'!A:A,A592,'III K'!C:C)</f>
        <v>2046.22</v>
      </c>
      <c r="I592" s="40">
        <f>SUMIF('IV K'!A:A,A592,'IV K'!B:B)</f>
        <v>2657.08</v>
      </c>
      <c r="J592" s="40">
        <f>SUMIF('IV K'!A:A,A592,'IV K'!C:C)</f>
        <v>1165.96</v>
      </c>
      <c r="K592" s="40">
        <f>SUMIF('2021 BEZ CLP'!A:A,A592,'2021 BEZ CLP'!B:B)</f>
        <v>15397.31</v>
      </c>
      <c r="L592" s="40">
        <f>SUMIF('2021 BEZ CLP'!A:A,A592,'2021 BEZ CLP'!C:C)</f>
        <v>6785.3</v>
      </c>
    </row>
    <row r="593" spans="1:12">
      <c r="A593" s="44" t="s">
        <v>844</v>
      </c>
      <c r="B593" s="44" t="s">
        <v>426</v>
      </c>
      <c r="C593" s="3">
        <f>SUMIF('I K'!A:A,A593,'I K'!B:B)</f>
        <v>0</v>
      </c>
      <c r="D593" s="3">
        <f>SUMIF('I K'!A:A,A593,'I K'!C:C)</f>
        <v>0</v>
      </c>
      <c r="E593" s="3">
        <f>SUMIF('II K'!A:A,A593,'II K'!B:B)</f>
        <v>0</v>
      </c>
      <c r="F593" s="40">
        <f>SUMIF('II K'!A:A,A593,'II K'!C:C)</f>
        <v>0</v>
      </c>
      <c r="G593" s="40">
        <f>SUMIF('III K'!A:A,A593,'III K'!B:B)</f>
        <v>0</v>
      </c>
      <c r="H593" s="40">
        <f>SUMIF('III K'!A:A,A593,'III K'!C:C)</f>
        <v>0</v>
      </c>
      <c r="I593" s="40">
        <f>SUMIF('IV K'!A:A,A593,'IV K'!B:B)</f>
        <v>0</v>
      </c>
      <c r="J593" s="40">
        <f>SUMIF('IV K'!A:A,A593,'IV K'!C:C)</f>
        <v>0</v>
      </c>
      <c r="K593" s="40">
        <f>SUMIF('2021 BEZ CLP'!A:A,A593,'2021 BEZ CLP'!B:B)</f>
        <v>0</v>
      </c>
      <c r="L593" s="40">
        <f>SUMIF('2021 BEZ CLP'!A:A,A593,'2021 BEZ CLP'!C:C)</f>
        <v>0</v>
      </c>
    </row>
    <row r="594" spans="1:12">
      <c r="A594" s="44" t="s">
        <v>396</v>
      </c>
      <c r="B594" s="44" t="s">
        <v>426</v>
      </c>
      <c r="C594" s="3">
        <f>SUMIF('I K'!A:A,A594,'I K'!B:B)</f>
        <v>1430.5</v>
      </c>
      <c r="D594" s="3">
        <f>SUMIF('I K'!A:A,A594,'I K'!C:C)</f>
        <v>415.05</v>
      </c>
      <c r="E594" s="3">
        <f>SUMIF('II K'!A:A,A594,'II K'!B:B)</f>
        <v>0</v>
      </c>
      <c r="F594" s="40">
        <f>SUMIF('II K'!A:A,A594,'II K'!C:C)</f>
        <v>0</v>
      </c>
      <c r="G594" s="40">
        <f>SUMIF('III K'!A:A,A594,'III K'!B:B)</f>
        <v>1446.1</v>
      </c>
      <c r="H594" s="40">
        <f>SUMIF('III K'!A:A,A594,'III K'!C:C)</f>
        <v>424.4</v>
      </c>
      <c r="I594" s="40">
        <f>SUMIF('IV K'!A:A,A594,'IV K'!B:B)</f>
        <v>1483.8</v>
      </c>
      <c r="J594" s="40">
        <f>SUMIF('IV K'!A:A,A594,'IV K'!C:C)</f>
        <v>436</v>
      </c>
      <c r="K594" s="40">
        <f>SUMIF('2021 BEZ CLP'!A:A,A594,'2021 BEZ CLP'!B:B)</f>
        <v>4360.3999999999996</v>
      </c>
      <c r="L594" s="40">
        <f>SUMIF('2021 BEZ CLP'!A:A,A594,'2021 BEZ CLP'!C:C)</f>
        <v>1275.45</v>
      </c>
    </row>
    <row r="595" spans="1:12">
      <c r="A595" s="44" t="s">
        <v>66</v>
      </c>
      <c r="B595" s="44" t="s">
        <v>422</v>
      </c>
      <c r="C595" s="3">
        <f>SUMIF('I K'!A:A,A595,'I K'!B:B)</f>
        <v>0</v>
      </c>
      <c r="D595" s="3">
        <f>SUMIF('I K'!A:A,A595,'I K'!C:C)</f>
        <v>0</v>
      </c>
      <c r="E595" s="3">
        <f>SUMIF('II K'!A:A,A595,'II K'!B:B)</f>
        <v>0</v>
      </c>
      <c r="F595" s="40">
        <f>SUMIF('II K'!A:A,A595,'II K'!C:C)</f>
        <v>0</v>
      </c>
      <c r="G595" s="40">
        <f>SUMIF('III K'!A:A,A595,'III K'!B:B)</f>
        <v>0</v>
      </c>
      <c r="H595" s="40">
        <f>SUMIF('III K'!A:A,A595,'III K'!C:C)</f>
        <v>0</v>
      </c>
      <c r="I595" s="40">
        <f>SUMIF('IV K'!A:A,A595,'IV K'!B:B)</f>
        <v>0</v>
      </c>
      <c r="J595" s="40">
        <f>SUMIF('IV K'!A:A,A595,'IV K'!C:C)</f>
        <v>0</v>
      </c>
      <c r="K595" s="40">
        <f>SUMIF('2021 BEZ CLP'!A:A,A595,'2021 BEZ CLP'!B:B)</f>
        <v>0</v>
      </c>
      <c r="L595" s="40">
        <f>SUMIF('2021 BEZ CLP'!A:A,A595,'2021 BEZ CLP'!C:C)</f>
        <v>0</v>
      </c>
    </row>
    <row r="596" spans="1:12">
      <c r="A596" s="44" t="s">
        <v>531</v>
      </c>
      <c r="B596" s="44" t="s">
        <v>422</v>
      </c>
      <c r="C596" s="3">
        <f>SUMIF('I K'!A:A,A596,'I K'!B:B)</f>
        <v>0</v>
      </c>
      <c r="D596" s="3">
        <f>SUMIF('I K'!A:A,A596,'I K'!C:C)</f>
        <v>0</v>
      </c>
      <c r="E596" s="3">
        <f>SUMIF('II K'!A:A,A596,'II K'!B:B)</f>
        <v>0</v>
      </c>
      <c r="F596" s="40">
        <f>SUMIF('II K'!A:A,A596,'II K'!C:C)</f>
        <v>0</v>
      </c>
      <c r="G596" s="40">
        <f>SUMIF('III K'!A:A,A596,'III K'!B:B)</f>
        <v>2600</v>
      </c>
      <c r="H596" s="40">
        <f>SUMIF('III K'!A:A,A596,'III K'!C:C)</f>
        <v>685.46</v>
      </c>
      <c r="I596" s="40">
        <f>SUMIF('IV K'!A:A,A596,'IV K'!B:B)</f>
        <v>0</v>
      </c>
      <c r="J596" s="40">
        <f>SUMIF('IV K'!A:A,A596,'IV K'!C:C)</f>
        <v>0</v>
      </c>
      <c r="K596" s="40">
        <f>SUMIF('2021 BEZ CLP'!A:A,A596,'2021 BEZ CLP'!B:B)</f>
        <v>2600</v>
      </c>
      <c r="L596" s="40">
        <f>SUMIF('2021 BEZ CLP'!A:A,A596,'2021 BEZ CLP'!C:C)</f>
        <v>685.46</v>
      </c>
    </row>
    <row r="597" spans="1:12">
      <c r="A597" s="44" t="s">
        <v>649</v>
      </c>
      <c r="B597" s="44" t="s">
        <v>422</v>
      </c>
      <c r="C597" s="3">
        <f>SUMIF('I K'!A:A,A597,'I K'!B:B)</f>
        <v>0</v>
      </c>
      <c r="D597" s="3">
        <f>SUMIF('I K'!A:A,A597,'I K'!C:C)</f>
        <v>0</v>
      </c>
      <c r="E597" s="3">
        <f>SUMIF('II K'!A:A,A597,'II K'!B:B)</f>
        <v>1500</v>
      </c>
      <c r="F597" s="40">
        <f>SUMIF('II K'!A:A,A597,'II K'!C:C)</f>
        <v>440</v>
      </c>
      <c r="G597" s="40">
        <f>SUMIF('III K'!A:A,A597,'III K'!B:B)</f>
        <v>0</v>
      </c>
      <c r="H597" s="40">
        <f>SUMIF('III K'!A:A,A597,'III K'!C:C)</f>
        <v>0</v>
      </c>
      <c r="I597" s="40">
        <f>SUMIF('IV K'!A:A,A597,'IV K'!B:B)</f>
        <v>1550</v>
      </c>
      <c r="J597" s="40">
        <f>SUMIF('IV K'!A:A,A597,'IV K'!C:C)</f>
        <v>490</v>
      </c>
      <c r="K597" s="40">
        <f>SUMIF('2021 BEZ CLP'!A:A,A597,'2021 BEZ CLP'!B:B)</f>
        <v>3050</v>
      </c>
      <c r="L597" s="40">
        <f>SUMIF('2021 BEZ CLP'!A:A,A597,'2021 BEZ CLP'!C:C)</f>
        <v>930</v>
      </c>
    </row>
    <row r="598" spans="1:12">
      <c r="A598" s="44" t="s">
        <v>565</v>
      </c>
      <c r="B598" s="44" t="s">
        <v>422</v>
      </c>
      <c r="C598" s="3">
        <f>SUMIF('I K'!A:A,A598,'I K'!B:B)</f>
        <v>84.41</v>
      </c>
      <c r="D598" s="3">
        <f>SUMIF('I K'!A:A,A598,'I K'!C:C)</f>
        <v>46.43</v>
      </c>
      <c r="E598" s="3">
        <f>SUMIF('II K'!A:A,A598,'II K'!B:B)</f>
        <v>0</v>
      </c>
      <c r="F598" s="40">
        <f>SUMIF('II K'!A:A,A598,'II K'!C:C)</f>
        <v>0</v>
      </c>
      <c r="G598" s="40">
        <f>SUMIF('III K'!A:A,A598,'III K'!B:B)</f>
        <v>0</v>
      </c>
      <c r="H598" s="40">
        <f>SUMIF('III K'!A:A,A598,'III K'!C:C)</f>
        <v>0</v>
      </c>
      <c r="I598" s="40">
        <f>SUMIF('IV K'!A:A,A598,'IV K'!B:B)</f>
        <v>288.89</v>
      </c>
      <c r="J598" s="40">
        <f>SUMIF('IV K'!A:A,A598,'IV K'!C:C)</f>
        <v>145.43</v>
      </c>
      <c r="K598" s="40">
        <f>SUMIF('2021 BEZ CLP'!A:A,A598,'2021 BEZ CLP'!B:B)</f>
        <v>373.3</v>
      </c>
      <c r="L598" s="40">
        <f>SUMIF('2021 BEZ CLP'!A:A,A598,'2021 BEZ CLP'!C:C)</f>
        <v>191.86</v>
      </c>
    </row>
    <row r="599" spans="1:12">
      <c r="A599" s="44" t="s">
        <v>372</v>
      </c>
      <c r="B599" s="44" t="s">
        <v>830</v>
      </c>
      <c r="C599" s="3">
        <f>SUMIF('I K'!A:A,A599,'I K'!B:B)</f>
        <v>14895.3</v>
      </c>
      <c r="D599" s="3">
        <f>SUMIF('I K'!A:A,A599,'I K'!C:C)</f>
        <v>2877.0554999999999</v>
      </c>
      <c r="E599" s="3">
        <f>SUMIF('II K'!A:A,A599,'II K'!B:B)</f>
        <v>14402.3</v>
      </c>
      <c r="F599" s="40">
        <f>SUMIF('II K'!A:A,A599,'II K'!C:C)</f>
        <v>1815.9535000000001</v>
      </c>
      <c r="G599" s="40">
        <f>SUMIF('III K'!A:A,A599,'III K'!B:B)</f>
        <v>1135</v>
      </c>
      <c r="H599" s="40">
        <f>SUMIF('III K'!A:A,A599,'III K'!C:C)</f>
        <v>253.57400000000001</v>
      </c>
      <c r="I599" s="40">
        <f>SUMIF('IV K'!A:A,A599,'IV K'!B:B)</f>
        <v>1035</v>
      </c>
      <c r="J599" s="40">
        <f>SUMIF('IV K'!A:A,A599,'IV K'!C:C)</f>
        <v>827.64</v>
      </c>
      <c r="K599" s="40">
        <f>SUMIF('2021 BEZ CLP'!A:A,A599,'2021 BEZ CLP'!B:B)</f>
        <v>31467.599999999999</v>
      </c>
      <c r="L599" s="40">
        <f>SUMIF('2021 BEZ CLP'!A:A,A599,'2021 BEZ CLP'!C:C)</f>
        <v>5774.223</v>
      </c>
    </row>
    <row r="600" spans="1:12">
      <c r="A600" s="44" t="s">
        <v>521</v>
      </c>
      <c r="B600" s="44" t="s">
        <v>422</v>
      </c>
      <c r="C600" s="3">
        <f>SUMIF('I K'!A:A,A600,'I K'!B:B)</f>
        <v>0</v>
      </c>
      <c r="D600" s="3">
        <f>SUMIF('I K'!A:A,A600,'I K'!C:C)</f>
        <v>0</v>
      </c>
      <c r="E600" s="3">
        <f>SUMIF('II K'!A:A,A600,'II K'!B:B)</f>
        <v>162.4</v>
      </c>
      <c r="F600" s="40">
        <f>SUMIF('II K'!A:A,A600,'II K'!C:C)</f>
        <v>88.971999999999994</v>
      </c>
      <c r="G600" s="40">
        <f>SUMIF('III K'!A:A,A600,'III K'!B:B)</f>
        <v>0</v>
      </c>
      <c r="H600" s="40">
        <f>SUMIF('III K'!A:A,A600,'III K'!C:C)</f>
        <v>0</v>
      </c>
      <c r="I600" s="40">
        <f>SUMIF('IV K'!A:A,A600,'IV K'!B:B)</f>
        <v>315.70999999999998</v>
      </c>
      <c r="J600" s="40">
        <f>SUMIF('IV K'!A:A,A600,'IV K'!C:C)</f>
        <v>189.52500000000001</v>
      </c>
      <c r="K600" s="40">
        <f>SUMIF('2021 BEZ CLP'!A:A,A600,'2021 BEZ CLP'!B:B)</f>
        <v>478.11</v>
      </c>
      <c r="L600" s="40">
        <f>SUMIF('2021 BEZ CLP'!A:A,A600,'2021 BEZ CLP'!C:C)</f>
        <v>278.49700000000001</v>
      </c>
    </row>
    <row r="601" spans="1:12">
      <c r="A601" s="44" t="s">
        <v>310</v>
      </c>
      <c r="B601" s="44" t="s">
        <v>423</v>
      </c>
      <c r="C601" s="3">
        <f>SUMIF('I K'!A:A,A601,'I K'!B:B)</f>
        <v>2093.9</v>
      </c>
      <c r="D601" s="3">
        <f>SUMIF('I K'!A:A,A601,'I K'!C:C)</f>
        <v>1038.6143999999999</v>
      </c>
      <c r="E601" s="3">
        <f>SUMIF('II K'!A:A,A601,'II K'!B:B)</f>
        <v>0</v>
      </c>
      <c r="F601" s="40">
        <f>SUMIF('II K'!A:A,A601,'II K'!C:C)</f>
        <v>0</v>
      </c>
      <c r="G601" s="40">
        <f>SUMIF('III K'!A:A,A601,'III K'!B:B)</f>
        <v>1879.4</v>
      </c>
      <c r="H601" s="40">
        <f>SUMIF('III K'!A:A,A601,'III K'!C:C)</f>
        <v>855.11</v>
      </c>
      <c r="I601" s="40">
        <f>SUMIF('IV K'!A:A,A601,'IV K'!B:B)</f>
        <v>1945.73</v>
      </c>
      <c r="J601" s="40">
        <f>SUMIF('IV K'!A:A,A601,'IV K'!C:C)</f>
        <v>898.42600000000004</v>
      </c>
      <c r="K601" s="40">
        <f>SUMIF('2021 BEZ CLP'!A:A,A601,'2021 BEZ CLP'!B:B)</f>
        <v>5919.03</v>
      </c>
      <c r="L601" s="40">
        <f>SUMIF('2021 BEZ CLP'!A:A,A601,'2021 BEZ CLP'!C:C)</f>
        <v>2792.1504</v>
      </c>
    </row>
    <row r="602" spans="1:12">
      <c r="A602" s="44" t="s">
        <v>40</v>
      </c>
      <c r="B602" s="44" t="s">
        <v>422</v>
      </c>
      <c r="C602" s="3">
        <f>SUMIF('I K'!A:A,A602,'I K'!B:B)</f>
        <v>0</v>
      </c>
      <c r="D602" s="3">
        <f>SUMIF('I K'!A:A,A602,'I K'!C:C)</f>
        <v>0</v>
      </c>
      <c r="E602" s="3">
        <f>SUMIF('II K'!A:A,A602,'II K'!B:B)</f>
        <v>121.8</v>
      </c>
      <c r="F602" s="40">
        <f>SUMIF('II K'!A:A,A602,'II K'!C:C)</f>
        <v>67.86</v>
      </c>
      <c r="G602" s="40">
        <f>SUMIF('III K'!A:A,A602,'III K'!B:B)</f>
        <v>163.56</v>
      </c>
      <c r="H602" s="40">
        <f>SUMIF('III K'!A:A,A602,'III K'!C:C)</f>
        <v>92.103999999999999</v>
      </c>
      <c r="I602" s="40">
        <f>SUMIF('IV K'!A:A,A602,'IV K'!B:B)</f>
        <v>0</v>
      </c>
      <c r="J602" s="40">
        <f>SUMIF('IV K'!A:A,A602,'IV K'!C:C)</f>
        <v>0</v>
      </c>
      <c r="K602" s="40">
        <f>SUMIF('2021 BEZ CLP'!A:A,A602,'2021 BEZ CLP'!B:B)</f>
        <v>285.36</v>
      </c>
      <c r="L602" s="40">
        <f>SUMIF('2021 BEZ CLP'!A:A,A602,'2021 BEZ CLP'!C:C)</f>
        <v>159.964</v>
      </c>
    </row>
    <row r="603" spans="1:12">
      <c r="A603" s="44" t="s">
        <v>369</v>
      </c>
      <c r="B603" s="44" t="s">
        <v>830</v>
      </c>
      <c r="C603" s="3">
        <f>SUMIF('I K'!A:A,A603,'I K'!B:B)</f>
        <v>6770.05</v>
      </c>
      <c r="D603" s="3">
        <f>SUMIF('I K'!A:A,A603,'I K'!C:C)</f>
        <v>2273.1624999999999</v>
      </c>
      <c r="E603" s="3">
        <f>SUMIF('II K'!A:A,A603,'II K'!B:B)</f>
        <v>6417.65</v>
      </c>
      <c r="F603" s="40">
        <f>SUMIF('II K'!A:A,A603,'II K'!C:C)</f>
        <v>2171.0763000000002</v>
      </c>
      <c r="G603" s="40">
        <f>SUMIF('III K'!A:A,A603,'III K'!B:B)</f>
        <v>4717.6499999999996</v>
      </c>
      <c r="H603" s="40">
        <f>SUMIF('III K'!A:A,A603,'III K'!C:C)</f>
        <v>1427.7014999999999</v>
      </c>
      <c r="I603" s="40">
        <f>SUMIF('IV K'!A:A,A603,'IV K'!B:B)</f>
        <v>6927.45</v>
      </c>
      <c r="J603" s="40">
        <f>SUMIF('IV K'!A:A,A603,'IV K'!C:C)</f>
        <v>2703.0765000000001</v>
      </c>
      <c r="K603" s="40">
        <f>SUMIF('2021 BEZ CLP'!A:A,A603,'2021 BEZ CLP'!B:B)</f>
        <v>24832.799999999999</v>
      </c>
      <c r="L603" s="40">
        <f>SUMIF('2021 BEZ CLP'!A:A,A603,'2021 BEZ CLP'!C:C)</f>
        <v>8575.0167999999994</v>
      </c>
    </row>
    <row r="604" spans="1:12">
      <c r="A604" s="44" t="s">
        <v>368</v>
      </c>
      <c r="B604" s="44" t="s">
        <v>830</v>
      </c>
      <c r="C604" s="3">
        <f>SUMIF('I K'!A:A,A604,'I K'!B:B)</f>
        <v>5254</v>
      </c>
      <c r="D604" s="3">
        <f>SUMIF('I K'!A:A,A604,'I K'!C:C)</f>
        <v>1078.8258000000001</v>
      </c>
      <c r="E604" s="3">
        <f>SUMIF('II K'!A:A,A604,'II K'!B:B)</f>
        <v>3207.25</v>
      </c>
      <c r="F604" s="40">
        <f>SUMIF('II K'!A:A,A604,'II K'!C:C)</f>
        <v>872.60159999999996</v>
      </c>
      <c r="G604" s="40">
        <f>SUMIF('III K'!A:A,A604,'III K'!B:B)</f>
        <v>2753.25</v>
      </c>
      <c r="H604" s="40">
        <f>SUMIF('III K'!A:A,A604,'III K'!C:C)</f>
        <v>801.07690000000002</v>
      </c>
      <c r="I604" s="40">
        <f>SUMIF('IV K'!A:A,A604,'IV K'!B:B)</f>
        <v>3791</v>
      </c>
      <c r="J604" s="40">
        <f>SUMIF('IV K'!A:A,A604,'IV K'!C:C)</f>
        <v>945.65729999999996</v>
      </c>
      <c r="K604" s="40">
        <f>SUMIF('2021 BEZ CLP'!A:A,A604,'2021 BEZ CLP'!B:B)</f>
        <v>15005.5</v>
      </c>
      <c r="L604" s="40">
        <f>SUMIF('2021 BEZ CLP'!A:A,A604,'2021 BEZ CLP'!C:C)</f>
        <v>3698.1615999999999</v>
      </c>
    </row>
    <row r="605" spans="1:12">
      <c r="A605" s="44" t="s">
        <v>794</v>
      </c>
      <c r="B605" s="44" t="s">
        <v>423</v>
      </c>
      <c r="C605" s="3">
        <f>SUMIF('I K'!A:A,A605,'I K'!B:B)</f>
        <v>0</v>
      </c>
      <c r="D605" s="3">
        <f>SUMIF('I K'!A:A,A605,'I K'!C:C)</f>
        <v>0</v>
      </c>
      <c r="E605" s="3">
        <f>SUMIF('II K'!A:A,A605,'II K'!B:B)</f>
        <v>0</v>
      </c>
      <c r="F605" s="40">
        <f>SUMIF('II K'!A:A,A605,'II K'!C:C)</f>
        <v>0</v>
      </c>
      <c r="G605" s="40">
        <f>SUMIF('III K'!A:A,A605,'III K'!B:B)</f>
        <v>70407.039999999994</v>
      </c>
      <c r="H605" s="40">
        <f>SUMIF('III K'!A:A,A605,'III K'!C:C)+'Epson Q3'!I16</f>
        <v>9186.2275000000009</v>
      </c>
      <c r="I605" s="40">
        <f>SUMIF('IV K'!A:A,A605,'IV K'!B:B)</f>
        <v>0</v>
      </c>
      <c r="J605" s="40">
        <f>SUMIF('IV K'!A:A,A605,'IV K'!C:C)</f>
        <v>0</v>
      </c>
      <c r="K605" s="40">
        <f>SUMIF('2021 BEZ CLP'!A:A,A605,'2021 BEZ CLP'!B:B)</f>
        <v>70407.039999999994</v>
      </c>
      <c r="L605" s="40">
        <f>SUMIF('2021 BEZ CLP'!A:A,A605,'2021 BEZ CLP'!C:C)+Epson21!I16</f>
        <v>9186.2275000000009</v>
      </c>
    </row>
    <row r="606" spans="1:12">
      <c r="A606" s="44" t="s">
        <v>316</v>
      </c>
      <c r="B606" s="44" t="s">
        <v>830</v>
      </c>
      <c r="C606" s="3">
        <f>SUMIF('I K'!A:A,A606,'I K'!B:B)</f>
        <v>8614</v>
      </c>
      <c r="D606" s="3">
        <f>SUMIF('I K'!A:A,A606,'I K'!C:C)</f>
        <v>2073.3575000000001</v>
      </c>
      <c r="E606" s="3">
        <f>SUMIF('II K'!A:A,A606,'II K'!B:B)</f>
        <v>6324</v>
      </c>
      <c r="F606" s="40">
        <f>SUMIF('II K'!A:A,A606,'II K'!C:C)</f>
        <v>1269.2049999999999</v>
      </c>
      <c r="G606" s="40">
        <f>SUMIF('III K'!A:A,A606,'III K'!B:B)</f>
        <v>8957.2999999999993</v>
      </c>
      <c r="H606" s="40">
        <f>SUMIF('III K'!A:A,A606,'III K'!C:C)</f>
        <v>2207.6725000000001</v>
      </c>
      <c r="I606" s="40">
        <f>SUMIF('IV K'!A:A,A606,'IV K'!B:B)</f>
        <v>8962.7000000000007</v>
      </c>
      <c r="J606" s="40">
        <f>SUMIF('IV K'!A:A,A606,'IV K'!C:C)</f>
        <v>1496.4425000000001</v>
      </c>
      <c r="K606" s="40">
        <f>SUMIF('2021 BEZ CLP'!A:A,A606,'2021 BEZ CLP'!B:B)</f>
        <v>32858</v>
      </c>
      <c r="L606" s="40">
        <f>SUMIF('2021 BEZ CLP'!A:A,A606,'2021 BEZ CLP'!C:C)</f>
        <v>7046.6774999999998</v>
      </c>
    </row>
    <row r="607" spans="1:12">
      <c r="A607" s="44" t="s">
        <v>289</v>
      </c>
      <c r="B607" s="44" t="s">
        <v>830</v>
      </c>
      <c r="C607" s="3">
        <f>SUMIF('I K'!A:A,A607,'I K'!B:B)</f>
        <v>13632.2</v>
      </c>
      <c r="D607" s="3">
        <f>SUMIF('I K'!A:A,A607,'I K'!C:C)</f>
        <v>3562.3276999999998</v>
      </c>
      <c r="E607" s="3">
        <f>SUMIF('II K'!A:A,A607,'II K'!B:B)</f>
        <v>6855.1</v>
      </c>
      <c r="F607" s="40">
        <f>SUMIF('II K'!A:A,A607,'II K'!C:C)</f>
        <v>1672.32</v>
      </c>
      <c r="G607" s="40">
        <f>SUMIF('III K'!A:A,A607,'III K'!B:B)</f>
        <v>15894.5</v>
      </c>
      <c r="H607" s="40">
        <f>SUMIF('III K'!A:A,A607,'III K'!C:C)</f>
        <v>3715.6770000000001</v>
      </c>
      <c r="I607" s="40">
        <f>SUMIF('IV K'!A:A,A607,'IV K'!B:B)</f>
        <v>9125</v>
      </c>
      <c r="J607" s="40">
        <f>SUMIF('IV K'!A:A,A607,'IV K'!C:C)</f>
        <v>2143.049</v>
      </c>
      <c r="K607" s="40">
        <f>SUMIF('2021 BEZ CLP'!A:A,A607,'2021 BEZ CLP'!B:B)</f>
        <v>45506.8</v>
      </c>
      <c r="L607" s="40">
        <f>SUMIF('2021 BEZ CLP'!A:A,A607,'2021 BEZ CLP'!C:C)</f>
        <v>11093.3737</v>
      </c>
    </row>
    <row r="608" spans="1:12">
      <c r="A608" s="44" t="s">
        <v>579</v>
      </c>
      <c r="B608" s="44" t="s">
        <v>422</v>
      </c>
      <c r="C608" s="3">
        <f>SUMIF('I K'!A:A,A608,'I K'!B:B)</f>
        <v>0</v>
      </c>
      <c r="D608" s="3">
        <f>SUMIF('I K'!A:A,A608,'I K'!C:C)</f>
        <v>0</v>
      </c>
      <c r="E608" s="3">
        <f>SUMIF('II K'!A:A,A608,'II K'!B:B)</f>
        <v>0</v>
      </c>
      <c r="F608" s="40">
        <f>SUMIF('II K'!A:A,A608,'II K'!C:C)</f>
        <v>0</v>
      </c>
      <c r="G608" s="40">
        <f>SUMIF('III K'!A:A,A608,'III K'!B:B)</f>
        <v>0</v>
      </c>
      <c r="H608" s="40">
        <f>SUMIF('III K'!A:A,A608,'III K'!C:C)</f>
        <v>0</v>
      </c>
      <c r="I608" s="40">
        <f>SUMIF('IV K'!A:A,A608,'IV K'!B:B)</f>
        <v>0</v>
      </c>
      <c r="J608" s="40">
        <f>SUMIF('IV K'!A:A,A608,'IV K'!C:C)</f>
        <v>0</v>
      </c>
      <c r="K608" s="40">
        <f>SUMIF('2021 BEZ CLP'!A:A,A608,'2021 BEZ CLP'!B:B)</f>
        <v>0</v>
      </c>
      <c r="L608" s="40">
        <f>SUMIF('2021 BEZ CLP'!A:A,A608,'2021 BEZ CLP'!C:C)</f>
        <v>0</v>
      </c>
    </row>
    <row r="609" spans="1:12">
      <c r="A609" s="44" t="s">
        <v>15</v>
      </c>
      <c r="B609" s="44" t="s">
        <v>422</v>
      </c>
      <c r="C609" s="3">
        <f>SUMIF('I K'!A:A,A609,'I K'!B:B)</f>
        <v>0</v>
      </c>
      <c r="D609" s="3">
        <f>SUMIF('I K'!A:A,A609,'I K'!C:C)</f>
        <v>0</v>
      </c>
      <c r="E609" s="3">
        <f>SUMIF('II K'!A:A,A609,'II K'!B:B)</f>
        <v>0</v>
      </c>
      <c r="F609" s="40">
        <f>SUMIF('II K'!A:A,A609,'II K'!C:C)</f>
        <v>0</v>
      </c>
      <c r="G609" s="40">
        <f>SUMIF('III K'!A:A,A609,'III K'!B:B)</f>
        <v>0</v>
      </c>
      <c r="H609" s="40">
        <f>SUMIF('III K'!A:A,A609,'III K'!C:C)</f>
        <v>0</v>
      </c>
      <c r="I609" s="40">
        <f>SUMIF('IV K'!A:A,A609,'IV K'!B:B)</f>
        <v>124.31</v>
      </c>
      <c r="J609" s="40">
        <f>SUMIF('IV K'!A:A,A609,'IV K'!C:C)</f>
        <v>77.578000000000003</v>
      </c>
      <c r="K609" s="40">
        <f>SUMIF('2021 BEZ CLP'!A:A,A609,'2021 BEZ CLP'!B:B)</f>
        <v>124.31</v>
      </c>
      <c r="L609" s="40">
        <f>SUMIF('2021 BEZ CLP'!A:A,A609,'2021 BEZ CLP'!C:C)</f>
        <v>77.578000000000003</v>
      </c>
    </row>
    <row r="610" spans="1:12">
      <c r="A610" s="44" t="s">
        <v>377</v>
      </c>
      <c r="B610" s="44" t="s">
        <v>426</v>
      </c>
      <c r="C610" s="3">
        <f>SUMIF('I K'!A:A,A610,'I K'!B:B)</f>
        <v>43393.279999999999</v>
      </c>
      <c r="D610" s="3">
        <f>SUMIF('I K'!A:A,A610,'I K'!C:C)</f>
        <v>9562.0566999999992</v>
      </c>
      <c r="E610" s="3">
        <f>SUMIF('II K'!A:A,A610,'II K'!B:B)</f>
        <v>52975.22</v>
      </c>
      <c r="F610" s="40">
        <f>SUMIF('II K'!A:A,A610,'II K'!C:C)</f>
        <v>13140.831099999999</v>
      </c>
      <c r="G610" s="40">
        <f>SUMIF('III K'!A:A,A610,'III K'!B:B)</f>
        <v>64157.83</v>
      </c>
      <c r="H610" s="40">
        <f>SUMIF('III K'!A:A,A610,'III K'!C:C)</f>
        <v>17955.0648</v>
      </c>
      <c r="I610" s="40">
        <f>SUMIF('IV K'!A:A,A610,'IV K'!B:B)</f>
        <v>52708.800000000003</v>
      </c>
      <c r="J610" s="40">
        <f>SUMIF('IV K'!A:A,A610,'IV K'!C:C)</f>
        <v>12819.969800000001</v>
      </c>
      <c r="K610" s="40">
        <f>SUMIF('2021 BEZ CLP'!A:A,A610,'2021 BEZ CLP'!B:B)</f>
        <v>213235.13</v>
      </c>
      <c r="L610" s="40">
        <f>SUMIF('2021 BEZ CLP'!A:A,A610,'2021 BEZ CLP'!C:C)</f>
        <v>53477.922400000003</v>
      </c>
    </row>
    <row r="611" spans="1:12">
      <c r="A611" s="44" t="s">
        <v>239</v>
      </c>
      <c r="B611" s="44" t="s">
        <v>422</v>
      </c>
      <c r="C611" s="3">
        <f>SUMIF('I K'!A:A,A611,'I K'!B:B)</f>
        <v>55.44</v>
      </c>
      <c r="D611" s="3">
        <f>SUMIF('I K'!A:A,A611,'I K'!C:C)</f>
        <v>36</v>
      </c>
      <c r="E611" s="3">
        <f>SUMIF('II K'!A:A,A611,'II K'!B:B)</f>
        <v>0</v>
      </c>
      <c r="F611" s="40">
        <f>SUMIF('II K'!A:A,A611,'II K'!C:C)</f>
        <v>0</v>
      </c>
      <c r="G611" s="40">
        <f>SUMIF('III K'!A:A,A611,'III K'!B:B)</f>
        <v>28.26</v>
      </c>
      <c r="H611" s="40">
        <f>SUMIF('III K'!A:A,A611,'III K'!C:C)</f>
        <v>17.82</v>
      </c>
      <c r="I611" s="40">
        <f>SUMIF('IV K'!A:A,A611,'IV K'!B:B)</f>
        <v>57.24</v>
      </c>
      <c r="J611" s="40">
        <f>SUMIF('IV K'!A:A,A611,'IV K'!C:C)</f>
        <v>36.36</v>
      </c>
      <c r="K611" s="40">
        <f>SUMIF('2021 BEZ CLP'!A:A,A611,'2021 BEZ CLP'!B:B)</f>
        <v>140.94</v>
      </c>
      <c r="L611" s="40">
        <f>SUMIF('2021 BEZ CLP'!A:A,A611,'2021 BEZ CLP'!C:C)</f>
        <v>90.18</v>
      </c>
    </row>
    <row r="612" spans="1:12">
      <c r="A612" s="44" t="s">
        <v>845</v>
      </c>
      <c r="B612" s="44" t="s">
        <v>422</v>
      </c>
      <c r="C612" s="3">
        <f>SUMIF('I K'!A:A,A612,'I K'!B:B)</f>
        <v>0</v>
      </c>
      <c r="D612" s="3">
        <f>SUMIF('I K'!A:A,A612,'I K'!C:C)</f>
        <v>0</v>
      </c>
      <c r="E612" s="3">
        <f>SUMIF('II K'!A:A,A612,'II K'!B:B)</f>
        <v>0</v>
      </c>
      <c r="F612" s="40">
        <f>SUMIF('II K'!A:A,A612,'II K'!C:C)</f>
        <v>0</v>
      </c>
      <c r="G612" s="40">
        <f>SUMIF('III K'!A:A,A612,'III K'!B:B)</f>
        <v>0</v>
      </c>
      <c r="H612" s="40">
        <f>SUMIF('III K'!A:A,A612,'III K'!C:C)</f>
        <v>0</v>
      </c>
      <c r="I612" s="40">
        <f>SUMIF('IV K'!A:A,A612,'IV K'!B:B)</f>
        <v>0</v>
      </c>
      <c r="J612" s="40">
        <f>SUMIF('IV K'!A:A,A612,'IV K'!C:C)</f>
        <v>0</v>
      </c>
      <c r="K612" s="40">
        <f>SUMIF('2021 BEZ CLP'!A:A,A612,'2021 BEZ CLP'!B:B)</f>
        <v>0</v>
      </c>
      <c r="L612" s="40">
        <f>SUMIF('2021 BEZ CLP'!A:A,A612,'2021 BEZ CLP'!C:C)</f>
        <v>0</v>
      </c>
    </row>
    <row r="613" spans="1:12">
      <c r="A613" s="44" t="s">
        <v>248</v>
      </c>
      <c r="B613" s="44" t="s">
        <v>422</v>
      </c>
      <c r="C613" s="3">
        <f>SUMIF('I K'!A:A,A613,'I K'!B:B)</f>
        <v>0</v>
      </c>
      <c r="D613" s="3">
        <f>SUMIF('I K'!A:A,A613,'I K'!C:C)</f>
        <v>0</v>
      </c>
      <c r="E613" s="3">
        <f>SUMIF('II K'!A:A,A613,'II K'!B:B)</f>
        <v>1201.31</v>
      </c>
      <c r="F613" s="40">
        <f>SUMIF('II K'!A:A,A613,'II K'!C:C)</f>
        <v>506.13</v>
      </c>
      <c r="G613" s="40">
        <f>SUMIF('III K'!A:A,A613,'III K'!B:B)</f>
        <v>494.15</v>
      </c>
      <c r="H613" s="40">
        <f>SUMIF('III K'!A:A,A613,'III K'!C:C)</f>
        <v>137.9</v>
      </c>
      <c r="I613" s="40">
        <f>SUMIF('IV K'!A:A,A613,'IV K'!B:B)</f>
        <v>0</v>
      </c>
      <c r="J613" s="40">
        <f>SUMIF('IV K'!A:A,A613,'IV K'!C:C)</f>
        <v>0</v>
      </c>
      <c r="K613" s="40">
        <f>SUMIF('2021 BEZ CLP'!A:A,A613,'2021 BEZ CLP'!B:B)</f>
        <v>1695.46</v>
      </c>
      <c r="L613" s="40">
        <f>SUMIF('2021 BEZ CLP'!A:A,A613,'2021 BEZ CLP'!C:C)</f>
        <v>644.03</v>
      </c>
    </row>
    <row r="614" spans="1:12">
      <c r="A614" s="44" t="s">
        <v>74</v>
      </c>
      <c r="B614" s="44" t="s">
        <v>422</v>
      </c>
      <c r="C614" s="3">
        <f>SUMIF('I K'!A:A,A614,'I K'!B:B)</f>
        <v>149.69999999999999</v>
      </c>
      <c r="D614" s="3">
        <f>SUMIF('I K'!A:A,A614,'I K'!C:C)</f>
        <v>75.11</v>
      </c>
      <c r="E614" s="3">
        <f>SUMIF('II K'!A:A,A614,'II K'!B:B)</f>
        <v>148.03</v>
      </c>
      <c r="F614" s="40">
        <f>SUMIF('II K'!A:A,A614,'II K'!C:C)</f>
        <v>74.614999999999995</v>
      </c>
      <c r="G614" s="40">
        <f>SUMIF('III K'!A:A,A614,'III K'!B:B)</f>
        <v>0</v>
      </c>
      <c r="H614" s="40">
        <f>SUMIF('III K'!A:A,A614,'III K'!C:C)</f>
        <v>0</v>
      </c>
      <c r="I614" s="40">
        <f>SUMIF('IV K'!A:A,A614,'IV K'!B:B)</f>
        <v>433.33</v>
      </c>
      <c r="J614" s="40">
        <f>SUMIF('IV K'!A:A,A614,'IV K'!C:C)</f>
        <v>220.285</v>
      </c>
      <c r="K614" s="40">
        <f>SUMIF('2021 BEZ CLP'!A:A,A614,'2021 BEZ CLP'!B:B)</f>
        <v>731.06</v>
      </c>
      <c r="L614" s="40">
        <f>SUMIF('2021 BEZ CLP'!A:A,A614,'2021 BEZ CLP'!C:C)</f>
        <v>370.01</v>
      </c>
    </row>
    <row r="615" spans="1:12">
      <c r="A615" s="44" t="s">
        <v>229</v>
      </c>
      <c r="B615" s="44" t="s">
        <v>422</v>
      </c>
      <c r="C615" s="3">
        <f>SUMIF('I K'!A:A,A615,'I K'!B:B)</f>
        <v>0</v>
      </c>
      <c r="D615" s="3">
        <f>SUMIF('I K'!A:A,A615,'I K'!C:C)</f>
        <v>0</v>
      </c>
      <c r="E615" s="3">
        <f>SUMIF('II K'!A:A,A615,'II K'!B:B)</f>
        <v>630</v>
      </c>
      <c r="F615" s="40">
        <f>SUMIF('II K'!A:A,A615,'II K'!C:C)</f>
        <v>497.11</v>
      </c>
      <c r="G615" s="40">
        <f>SUMIF('III K'!A:A,A615,'III K'!B:B)</f>
        <v>100</v>
      </c>
      <c r="H615" s="40">
        <f>SUMIF('III K'!A:A,A615,'III K'!C:C)</f>
        <v>91.41</v>
      </c>
      <c r="I615" s="40">
        <f>SUMIF('IV K'!A:A,A615,'IV K'!B:B)</f>
        <v>0</v>
      </c>
      <c r="J615" s="40">
        <f>SUMIF('IV K'!A:A,A615,'IV K'!C:C)</f>
        <v>0</v>
      </c>
      <c r="K615" s="40">
        <f>SUMIF('2021 BEZ CLP'!A:A,A615,'2021 BEZ CLP'!B:B)</f>
        <v>730</v>
      </c>
      <c r="L615" s="40">
        <f>SUMIF('2021 BEZ CLP'!A:A,A615,'2021 BEZ CLP'!C:C)</f>
        <v>588.52</v>
      </c>
    </row>
    <row r="616" spans="1:12">
      <c r="A616" s="44" t="s">
        <v>18</v>
      </c>
      <c r="B616" s="44" t="s">
        <v>422</v>
      </c>
      <c r="C616" s="3">
        <f>SUMIF('I K'!A:A,A616,'I K'!B:B)</f>
        <v>128.85</v>
      </c>
      <c r="D616" s="3">
        <f>SUMIF('I K'!A:A,A616,'I K'!C:C)</f>
        <v>84.900999999999996</v>
      </c>
      <c r="E616" s="3">
        <f>SUMIF('II K'!A:A,A616,'II K'!B:B)</f>
        <v>0</v>
      </c>
      <c r="F616" s="40">
        <f>SUMIF('II K'!A:A,A616,'II K'!C:C)</f>
        <v>0</v>
      </c>
      <c r="G616" s="40">
        <f>SUMIF('III K'!A:A,A616,'III K'!B:B)</f>
        <v>0</v>
      </c>
      <c r="H616" s="40">
        <f>SUMIF('III K'!A:A,A616,'III K'!C:C)</f>
        <v>0</v>
      </c>
      <c r="I616" s="40">
        <f>SUMIF('IV K'!A:A,A616,'IV K'!B:B)</f>
        <v>0</v>
      </c>
      <c r="J616" s="40">
        <f>SUMIF('IV K'!A:A,A616,'IV K'!C:C)</f>
        <v>0</v>
      </c>
      <c r="K616" s="40">
        <f>SUMIF('2021 BEZ CLP'!A:A,A616,'2021 BEZ CLP'!B:B)</f>
        <v>128.85</v>
      </c>
      <c r="L616" s="40">
        <f>SUMIF('2021 BEZ CLP'!A:A,A616,'2021 BEZ CLP'!C:C)</f>
        <v>84.900999999999996</v>
      </c>
    </row>
    <row r="617" spans="1:12">
      <c r="A617" s="44" t="s">
        <v>435</v>
      </c>
      <c r="B617" s="44" t="s">
        <v>422</v>
      </c>
      <c r="C617" s="3">
        <f>SUMIF('I K'!A:A,A617,'I K'!B:B)</f>
        <v>35165</v>
      </c>
      <c r="D617" s="3">
        <f>SUMIF('I K'!A:A,A617,'I K'!C:C)</f>
        <v>8459.875</v>
      </c>
      <c r="E617" s="3">
        <f>SUMIF('II K'!A:A,A617,'II K'!B:B)</f>
        <v>19185</v>
      </c>
      <c r="F617" s="40">
        <f>SUMIF('II K'!A:A,A617,'II K'!C:C)</f>
        <v>4815.125</v>
      </c>
      <c r="G617" s="40">
        <f>SUMIF('III K'!A:A,A617,'III K'!B:B)</f>
        <v>15870.06</v>
      </c>
      <c r="H617" s="40">
        <f>SUMIF('III K'!A:A,A617,'III K'!C:C)</f>
        <v>4038.11</v>
      </c>
      <c r="I617" s="40">
        <f>SUMIF('IV K'!A:A,A617,'IV K'!B:B)</f>
        <v>10457.5</v>
      </c>
      <c r="J617" s="40">
        <f>SUMIF('IV K'!A:A,A617,'IV K'!C:C)</f>
        <v>3105.3</v>
      </c>
      <c r="K617" s="40">
        <f>SUMIF('2021 BEZ CLP'!A:A,A617,'2021 BEZ CLP'!B:B)</f>
        <v>80677.56</v>
      </c>
      <c r="L617" s="40">
        <f>SUMIF('2021 BEZ CLP'!A:A,A617,'2021 BEZ CLP'!C:C)</f>
        <v>20418.41</v>
      </c>
    </row>
    <row r="618" spans="1:12">
      <c r="A618" s="44" t="s">
        <v>338</v>
      </c>
      <c r="B618" s="44" t="s">
        <v>426</v>
      </c>
      <c r="C618" s="3">
        <f>SUMIF('I K'!A:A,A618,'I K'!B:B)</f>
        <v>331.49</v>
      </c>
      <c r="D618" s="3">
        <f>SUMIF('I K'!A:A,A618,'I K'!C:C)</f>
        <v>72.180000000000007</v>
      </c>
      <c r="E618" s="3">
        <f>SUMIF('II K'!A:A,A618,'II K'!B:B)</f>
        <v>1021.04</v>
      </c>
      <c r="F618" s="40">
        <f>SUMIF('II K'!A:A,A618,'II K'!C:C)</f>
        <v>301.37150000000003</v>
      </c>
      <c r="G618" s="40">
        <f>SUMIF('III K'!A:A,A618,'III K'!B:B)</f>
        <v>747.15</v>
      </c>
      <c r="H618" s="40">
        <f>SUMIF('III K'!A:A,A618,'III K'!C:C)</f>
        <v>220.63749999999999</v>
      </c>
      <c r="I618" s="40">
        <f>SUMIF('IV K'!A:A,A618,'IV K'!B:B)</f>
        <v>0</v>
      </c>
      <c r="J618" s="40">
        <f>SUMIF('IV K'!A:A,A618,'IV K'!C:C)</f>
        <v>0</v>
      </c>
      <c r="K618" s="40">
        <f>SUMIF('2021 BEZ CLP'!A:A,A618,'2021 BEZ CLP'!B:B)</f>
        <v>2099.6799999999998</v>
      </c>
      <c r="L618" s="40">
        <f>SUMIF('2021 BEZ CLP'!A:A,A618,'2021 BEZ CLP'!C:C)</f>
        <v>594.18899999999996</v>
      </c>
    </row>
    <row r="619" spans="1:12">
      <c r="A619" s="44" t="s">
        <v>451</v>
      </c>
      <c r="B619" s="44" t="s">
        <v>422</v>
      </c>
      <c r="C619" s="3">
        <f>SUMIF('I K'!A:A,A619,'I K'!B:B)</f>
        <v>0</v>
      </c>
      <c r="D619" s="3">
        <f>SUMIF('I K'!A:A,A619,'I K'!C:C)</f>
        <v>0</v>
      </c>
      <c r="E619" s="3">
        <f>SUMIF('II K'!A:A,A619,'II K'!B:B)</f>
        <v>1745.28</v>
      </c>
      <c r="F619" s="40">
        <f>SUMIF('II K'!A:A,A619,'II K'!C:C)</f>
        <v>719.52</v>
      </c>
      <c r="G619" s="40">
        <f>SUMIF('III K'!A:A,A619,'III K'!B:B)</f>
        <v>1853.47</v>
      </c>
      <c r="H619" s="40">
        <f>SUMIF('III K'!A:A,A619,'III K'!C:C)</f>
        <v>755.02</v>
      </c>
      <c r="I619" s="40">
        <f>SUMIF('IV K'!A:A,A619,'IV K'!B:B)</f>
        <v>0</v>
      </c>
      <c r="J619" s="40">
        <f>SUMIF('IV K'!A:A,A619,'IV K'!C:C)</f>
        <v>0</v>
      </c>
      <c r="K619" s="40">
        <f>SUMIF('2021 BEZ CLP'!A:A,A619,'2021 BEZ CLP'!B:B)</f>
        <v>3598.75</v>
      </c>
      <c r="L619" s="40">
        <f>SUMIF('2021 BEZ CLP'!A:A,A619,'2021 BEZ CLP'!C:C)</f>
        <v>1474.54</v>
      </c>
    </row>
    <row r="620" spans="1:12">
      <c r="A620" s="44" t="s">
        <v>53</v>
      </c>
      <c r="B620" s="44" t="s">
        <v>422</v>
      </c>
      <c r="C620" s="3">
        <f>SUMIF('I K'!A:A,A620,'I K'!B:B)</f>
        <v>0</v>
      </c>
      <c r="D620" s="3">
        <f>SUMIF('I K'!A:A,A620,'I K'!C:C)</f>
        <v>0</v>
      </c>
      <c r="E620" s="3">
        <f>SUMIF('II K'!A:A,A620,'II K'!B:B)</f>
        <v>571.82000000000005</v>
      </c>
      <c r="F620" s="40">
        <f>SUMIF('II K'!A:A,A620,'II K'!C:C)</f>
        <v>333.32</v>
      </c>
      <c r="G620" s="40">
        <f>SUMIF('III K'!A:A,A620,'III K'!B:B)</f>
        <v>0</v>
      </c>
      <c r="H620" s="40">
        <f>SUMIF('III K'!A:A,A620,'III K'!C:C)</f>
        <v>0</v>
      </c>
      <c r="I620" s="40">
        <f>SUMIF('IV K'!A:A,A620,'IV K'!B:B)</f>
        <v>0</v>
      </c>
      <c r="J620" s="40">
        <f>SUMIF('IV K'!A:A,A620,'IV K'!C:C)</f>
        <v>0</v>
      </c>
      <c r="K620" s="40">
        <f>SUMIF('2021 BEZ CLP'!A:A,A620,'2021 BEZ CLP'!B:B)</f>
        <v>571.82000000000005</v>
      </c>
      <c r="L620" s="40">
        <f>SUMIF('2021 BEZ CLP'!A:A,A620,'2021 BEZ CLP'!C:C)</f>
        <v>333.32</v>
      </c>
    </row>
    <row r="621" spans="1:12">
      <c r="A621" s="44" t="s">
        <v>517</v>
      </c>
      <c r="B621" s="44" t="s">
        <v>422</v>
      </c>
      <c r="C621" s="3">
        <f>SUMIF('I K'!A:A,A621,'I K'!B:B)</f>
        <v>0</v>
      </c>
      <c r="D621" s="3">
        <f>SUMIF('I K'!A:A,A621,'I K'!C:C)</f>
        <v>0</v>
      </c>
      <c r="E621" s="3">
        <f>SUMIF('II K'!A:A,A621,'II K'!B:B)</f>
        <v>5250</v>
      </c>
      <c r="F621" s="40">
        <f>SUMIF('II K'!A:A,A621,'II K'!C:C)</f>
        <v>2617.66</v>
      </c>
      <c r="G621" s="40">
        <f>SUMIF('III K'!A:A,A621,'III K'!B:B)</f>
        <v>0</v>
      </c>
      <c r="H621" s="40">
        <f>SUMIF('III K'!A:A,A621,'III K'!C:C)</f>
        <v>0</v>
      </c>
      <c r="I621" s="40">
        <f>SUMIF('IV K'!A:A,A621,'IV K'!B:B)</f>
        <v>0</v>
      </c>
      <c r="J621" s="40">
        <f>SUMIF('IV K'!A:A,A621,'IV K'!C:C)</f>
        <v>0</v>
      </c>
      <c r="K621" s="40">
        <f>SUMIF('2021 BEZ CLP'!A:A,A621,'2021 BEZ CLP'!B:B)</f>
        <v>5250</v>
      </c>
      <c r="L621" s="40">
        <f>SUMIF('2021 BEZ CLP'!A:A,A621,'2021 BEZ CLP'!C:C)</f>
        <v>2617.66</v>
      </c>
    </row>
    <row r="622" spans="1:12">
      <c r="A622" s="44" t="s">
        <v>158</v>
      </c>
      <c r="B622" s="44" t="s">
        <v>422</v>
      </c>
      <c r="C622" s="3">
        <f>SUMIF('I K'!A:A,A622,'I K'!B:B)</f>
        <v>0</v>
      </c>
      <c r="D622" s="3">
        <f>SUMIF('I K'!A:A,A622,'I K'!C:C)</f>
        <v>0</v>
      </c>
      <c r="E622" s="3">
        <f>SUMIF('II K'!A:A,A622,'II K'!B:B)</f>
        <v>0</v>
      </c>
      <c r="F622" s="40">
        <f>SUMIF('II K'!A:A,A622,'II K'!C:C)</f>
        <v>0</v>
      </c>
      <c r="G622" s="40">
        <f>SUMIF('III K'!A:A,A622,'III K'!B:B)</f>
        <v>0</v>
      </c>
      <c r="H622" s="40">
        <f>SUMIF('III K'!A:A,A622,'III K'!C:C)</f>
        <v>0</v>
      </c>
      <c r="I622" s="40">
        <f>SUMIF('IV K'!A:A,A622,'IV K'!B:B)</f>
        <v>0</v>
      </c>
      <c r="J622" s="40">
        <f>SUMIF('IV K'!A:A,A622,'IV K'!C:C)</f>
        <v>0</v>
      </c>
      <c r="K622" s="40">
        <f>SUMIF('2021 BEZ CLP'!A:A,A622,'2021 BEZ CLP'!B:B)</f>
        <v>3900</v>
      </c>
      <c r="L622" s="40">
        <f>SUMIF('2021 BEZ CLP'!A:A,A622,'2021 BEZ CLP'!C:C)</f>
        <v>1043.0999999999999</v>
      </c>
    </row>
    <row r="623" spans="1:12">
      <c r="A623" s="44" t="s">
        <v>569</v>
      </c>
      <c r="B623" s="44" t="s">
        <v>426</v>
      </c>
      <c r="C623" s="3">
        <f>SUMIF('I K'!A:A,A623,'I K'!B:B)</f>
        <v>5835.78</v>
      </c>
      <c r="D623" s="3">
        <f>SUMIF('I K'!A:A,A623,'I K'!C:C)</f>
        <v>1540.05</v>
      </c>
      <c r="E623" s="3">
        <f>SUMIF('II K'!A:A,A623,'II K'!B:B)</f>
        <v>694.8</v>
      </c>
      <c r="F623" s="40">
        <f>SUMIF('II K'!A:A,A623,'II K'!C:C)</f>
        <v>261.36</v>
      </c>
      <c r="G623" s="40">
        <f>SUMIF('III K'!A:A,A623,'III K'!B:B)</f>
        <v>7823.4</v>
      </c>
      <c r="H623" s="40">
        <f>SUMIF('III K'!A:A,A623,'III K'!C:C)</f>
        <v>2613.66</v>
      </c>
      <c r="I623" s="40">
        <f>SUMIF('IV K'!A:A,A623,'IV K'!B:B)</f>
        <v>4344.7700000000004</v>
      </c>
      <c r="J623" s="40">
        <f>SUMIF('IV K'!A:A,A623,'IV K'!C:C)</f>
        <v>1374.51</v>
      </c>
      <c r="K623" s="40">
        <f>SUMIF('2021 BEZ CLP'!A:A,A623,'2021 BEZ CLP'!B:B)</f>
        <v>18698.75</v>
      </c>
      <c r="L623" s="40">
        <f>SUMIF('2021 BEZ CLP'!A:A,A623,'2021 BEZ CLP'!C:C)</f>
        <v>5789.58</v>
      </c>
    </row>
    <row r="624" spans="1:12">
      <c r="A624" s="44" t="s">
        <v>170</v>
      </c>
      <c r="B624" s="44" t="s">
        <v>422</v>
      </c>
      <c r="C624" s="3">
        <f>SUMIF('I K'!A:A,A624,'I K'!B:B)</f>
        <v>487.9</v>
      </c>
      <c r="D624" s="3">
        <f>SUMIF('I K'!A:A,A624,'I K'!C:C)</f>
        <v>297.16000000000003</v>
      </c>
      <c r="E624" s="3">
        <f>SUMIF('II K'!A:A,A624,'II K'!B:B)</f>
        <v>525</v>
      </c>
      <c r="F624" s="40">
        <f>SUMIF('II K'!A:A,A624,'II K'!C:C)</f>
        <v>323.99</v>
      </c>
      <c r="G624" s="40">
        <f>SUMIF('III K'!A:A,A624,'III K'!B:B)</f>
        <v>1395</v>
      </c>
      <c r="H624" s="40">
        <f>SUMIF('III K'!A:A,A624,'III K'!C:C)</f>
        <v>879.75</v>
      </c>
      <c r="I624" s="40">
        <f>SUMIF('IV K'!A:A,A624,'IV K'!B:B)</f>
        <v>569.20000000000005</v>
      </c>
      <c r="J624" s="40">
        <f>SUMIF('IV K'!A:A,A624,'IV K'!C:C)</f>
        <v>357.98</v>
      </c>
      <c r="K624" s="40">
        <f>SUMIF('2021 BEZ CLP'!A:A,A624,'2021 BEZ CLP'!B:B)</f>
        <v>2977.1</v>
      </c>
      <c r="L624" s="40">
        <f>SUMIF('2021 BEZ CLP'!A:A,A624,'2021 BEZ CLP'!C:C)</f>
        <v>1858.88</v>
      </c>
    </row>
    <row r="625" spans="1:12">
      <c r="A625" s="44" t="s">
        <v>343</v>
      </c>
      <c r="B625" s="44" t="s">
        <v>426</v>
      </c>
      <c r="C625" s="3">
        <f>SUMIF('I K'!A:A,A625,'I K'!B:B)</f>
        <v>16582.09</v>
      </c>
      <c r="D625" s="3">
        <f>SUMIF('I K'!A:A,A625,'I K'!C:C)</f>
        <v>9011.92</v>
      </c>
      <c r="E625" s="3">
        <f>SUMIF('II K'!A:A,A625,'II K'!B:B)</f>
        <v>6864.9</v>
      </c>
      <c r="F625" s="40">
        <f>SUMIF('II K'!A:A,A625,'II K'!C:C)</f>
        <v>3589.6</v>
      </c>
      <c r="G625" s="40">
        <f>SUMIF('III K'!A:A,A625,'III K'!B:B)</f>
        <v>1961.4</v>
      </c>
      <c r="H625" s="40">
        <f>SUMIF('III K'!A:A,A625,'III K'!C:C)</f>
        <v>1025.5999999999999</v>
      </c>
      <c r="I625" s="40">
        <f>SUMIF('IV K'!A:A,A625,'IV K'!B:B)</f>
        <v>13069.38</v>
      </c>
      <c r="J625" s="40">
        <f>SUMIF('IV K'!A:A,A625,'IV K'!C:C)</f>
        <v>7160.1</v>
      </c>
      <c r="K625" s="40">
        <f>SUMIF('2021 BEZ CLP'!A:A,A625,'2021 BEZ CLP'!B:B)</f>
        <v>38477.769999999997</v>
      </c>
      <c r="L625" s="40">
        <f>SUMIF('2021 BEZ CLP'!A:A,A625,'2021 BEZ CLP'!C:C)</f>
        <v>20787.22</v>
      </c>
    </row>
    <row r="626" spans="1:12">
      <c r="A626" s="44" t="s">
        <v>160</v>
      </c>
      <c r="B626" s="44" t="s">
        <v>422</v>
      </c>
      <c r="C626" s="3">
        <f>SUMIF('I K'!A:A,A626,'I K'!B:B)</f>
        <v>4414.5</v>
      </c>
      <c r="D626" s="3">
        <f>SUMIF('I K'!A:A,A626,'I K'!C:C)</f>
        <v>2618.076</v>
      </c>
      <c r="E626" s="3">
        <f>SUMIF('II K'!A:A,A626,'II K'!B:B)</f>
        <v>3447.9</v>
      </c>
      <c r="F626" s="40">
        <f>SUMIF('II K'!A:A,A626,'II K'!C:C)</f>
        <v>1869.18</v>
      </c>
      <c r="G626" s="40">
        <f>SUMIF('III K'!A:A,A626,'III K'!B:B)</f>
        <v>235.2</v>
      </c>
      <c r="H626" s="40">
        <f>SUMIF('III K'!A:A,A626,'III K'!C:C)</f>
        <v>119.52</v>
      </c>
      <c r="I626" s="40">
        <f>SUMIF('IV K'!A:A,A626,'IV K'!B:B)</f>
        <v>4411.78</v>
      </c>
      <c r="J626" s="40">
        <f>SUMIF('IV K'!A:A,A626,'IV K'!C:C)</f>
        <v>2350.48</v>
      </c>
      <c r="K626" s="40">
        <f>SUMIF('2021 BEZ CLP'!A:A,A626,'2021 BEZ CLP'!B:B)</f>
        <v>12509.38</v>
      </c>
      <c r="L626" s="40">
        <f>SUMIF('2021 BEZ CLP'!A:A,A626,'2021 BEZ CLP'!C:C)</f>
        <v>6957.2560000000003</v>
      </c>
    </row>
    <row r="627" spans="1:12">
      <c r="A627" s="44" t="s">
        <v>619</v>
      </c>
      <c r="B627" s="44" t="s">
        <v>422</v>
      </c>
      <c r="C627" s="3">
        <f>SUMIF('I K'!A:A,A627,'I K'!B:B)</f>
        <v>0</v>
      </c>
      <c r="D627" s="3">
        <f>SUMIF('I K'!A:A,A627,'I K'!C:C)</f>
        <v>0</v>
      </c>
      <c r="E627" s="3">
        <f>SUMIF('II K'!A:A,A627,'II K'!B:B)</f>
        <v>163.4</v>
      </c>
      <c r="F627" s="40">
        <f>SUMIF('II K'!A:A,A627,'II K'!C:C)</f>
        <v>109.08</v>
      </c>
      <c r="G627" s="40">
        <f>SUMIF('III K'!A:A,A627,'III K'!B:B)</f>
        <v>0</v>
      </c>
      <c r="H627" s="40">
        <f>SUMIF('III K'!A:A,A627,'III K'!C:C)</f>
        <v>0</v>
      </c>
      <c r="I627" s="40">
        <f>SUMIF('IV K'!A:A,A627,'IV K'!B:B)</f>
        <v>0</v>
      </c>
      <c r="J627" s="40">
        <f>SUMIF('IV K'!A:A,A627,'IV K'!C:C)</f>
        <v>0</v>
      </c>
      <c r="K627" s="40">
        <f>SUMIF('2021 BEZ CLP'!A:A,A627,'2021 BEZ CLP'!B:B)</f>
        <v>163.4</v>
      </c>
      <c r="L627" s="40">
        <f>SUMIF('2021 BEZ CLP'!A:A,A627,'2021 BEZ CLP'!C:C)</f>
        <v>109.08</v>
      </c>
    </row>
    <row r="628" spans="1:12">
      <c r="A628" s="44" t="s">
        <v>605</v>
      </c>
      <c r="B628" s="44" t="s">
        <v>422</v>
      </c>
      <c r="C628" s="3">
        <f>SUMIF('I K'!A:A,A628,'I K'!B:B)</f>
        <v>0</v>
      </c>
      <c r="D628" s="3">
        <f>SUMIF('I K'!A:A,A628,'I K'!C:C)</f>
        <v>0</v>
      </c>
      <c r="E628" s="3">
        <f>SUMIF('II K'!A:A,A628,'II K'!B:B)</f>
        <v>1092.22</v>
      </c>
      <c r="F628" s="40">
        <f>SUMIF('II K'!A:A,A628,'II K'!C:C)</f>
        <v>654.80999999999995</v>
      </c>
      <c r="G628" s="40">
        <f>SUMIF('III K'!A:A,A628,'III K'!B:B)</f>
        <v>0</v>
      </c>
      <c r="H628" s="40">
        <f>SUMIF('III K'!A:A,A628,'III K'!C:C)</f>
        <v>0</v>
      </c>
      <c r="I628" s="40">
        <f>SUMIF('IV K'!A:A,A628,'IV K'!B:B)</f>
        <v>0</v>
      </c>
      <c r="J628" s="40">
        <f>SUMIF('IV K'!A:A,A628,'IV K'!C:C)</f>
        <v>0</v>
      </c>
      <c r="K628" s="40">
        <f>SUMIF('2021 BEZ CLP'!A:A,A628,'2021 BEZ CLP'!B:B)</f>
        <v>1092.22</v>
      </c>
      <c r="L628" s="40">
        <f>SUMIF('2021 BEZ CLP'!A:A,A628,'2021 BEZ CLP'!C:C)</f>
        <v>654.80999999999995</v>
      </c>
    </row>
    <row r="629" spans="1:12">
      <c r="A629" s="44" t="s">
        <v>604</v>
      </c>
      <c r="B629" s="44" t="s">
        <v>422</v>
      </c>
      <c r="C629" s="3">
        <f>SUMIF('I K'!A:A,A629,'I K'!B:B)</f>
        <v>505.24</v>
      </c>
      <c r="D629" s="3">
        <f>SUMIF('I K'!A:A,A629,'I K'!C:C)</f>
        <v>182.86</v>
      </c>
      <c r="E629" s="3">
        <f>SUMIF('II K'!A:A,A629,'II K'!B:B)</f>
        <v>470.2</v>
      </c>
      <c r="F629" s="40">
        <f>SUMIF('II K'!A:A,A629,'II K'!C:C)</f>
        <v>178.7</v>
      </c>
      <c r="G629" s="40">
        <f>SUMIF('III K'!A:A,A629,'III K'!B:B)</f>
        <v>628.62</v>
      </c>
      <c r="H629" s="40">
        <f>SUMIF('III K'!A:A,A629,'III K'!C:C)</f>
        <v>225.76</v>
      </c>
      <c r="I629" s="40">
        <f>SUMIF('IV K'!A:A,A629,'IV K'!B:B)</f>
        <v>1480.72</v>
      </c>
      <c r="J629" s="40">
        <f>SUMIF('IV K'!A:A,A629,'IV K'!C:C)</f>
        <v>526.4</v>
      </c>
      <c r="K629" s="40">
        <f>SUMIF('2021 BEZ CLP'!A:A,A629,'2021 BEZ CLP'!B:B)</f>
        <v>3084.78</v>
      </c>
      <c r="L629" s="40">
        <f>SUMIF('2021 BEZ CLP'!A:A,A629,'2021 BEZ CLP'!C:C)</f>
        <v>1113.72</v>
      </c>
    </row>
    <row r="630" spans="1:12">
      <c r="A630" s="44" t="s">
        <v>650</v>
      </c>
      <c r="B630" s="44" t="s">
        <v>422</v>
      </c>
      <c r="C630" s="3">
        <f>SUMIF('I K'!A:A,A630,'I K'!B:B)</f>
        <v>0</v>
      </c>
      <c r="D630" s="3">
        <f>SUMIF('I K'!A:A,A630,'I K'!C:C)</f>
        <v>0</v>
      </c>
      <c r="E630" s="3">
        <f>SUMIF('II K'!A:A,A630,'II K'!B:B)</f>
        <v>0</v>
      </c>
      <c r="F630" s="40">
        <f>SUMIF('II K'!A:A,A630,'II K'!C:C)</f>
        <v>0</v>
      </c>
      <c r="G630" s="40">
        <f>SUMIF('III K'!A:A,A630,'III K'!B:B)</f>
        <v>0</v>
      </c>
      <c r="H630" s="40">
        <f>SUMIF('III K'!A:A,A630,'III K'!C:C)</f>
        <v>0</v>
      </c>
      <c r="I630" s="40">
        <f>SUMIF('IV K'!A:A,A630,'IV K'!B:B)</f>
        <v>1862.84</v>
      </c>
      <c r="J630" s="40">
        <f>SUMIF('IV K'!A:A,A630,'IV K'!C:C)</f>
        <v>857.49</v>
      </c>
      <c r="K630" s="40">
        <f>SUMIF('2021 BEZ CLP'!A:A,A630,'2021 BEZ CLP'!B:B)</f>
        <v>1862.84</v>
      </c>
      <c r="L630" s="40">
        <f>SUMIF('2021 BEZ CLP'!A:A,A630,'2021 BEZ CLP'!C:C)</f>
        <v>857.49</v>
      </c>
    </row>
    <row r="631" spans="1:12">
      <c r="A631" s="44" t="s">
        <v>670</v>
      </c>
      <c r="B631" s="44" t="s">
        <v>423</v>
      </c>
      <c r="C631" s="3">
        <f>SUMIF('I K'!A:A,A631,'I K'!B:B)</f>
        <v>0</v>
      </c>
      <c r="D631" s="3">
        <f>SUMIF('I K'!A:A,A631,'I K'!C:C)</f>
        <v>0</v>
      </c>
      <c r="E631" s="3">
        <f>SUMIF('II K'!A:A,A631,'II K'!B:B)</f>
        <v>2980</v>
      </c>
      <c r="F631" s="40">
        <f>SUMIF('II K'!A:A,A631,'II K'!C:C)</f>
        <v>772.74</v>
      </c>
      <c r="G631" s="40">
        <f>SUMIF('III K'!A:A,A631,'III K'!B:B)</f>
        <v>0</v>
      </c>
      <c r="H631" s="40">
        <f>SUMIF('III K'!A:A,A631,'III K'!C:C)</f>
        <v>0</v>
      </c>
      <c r="I631" s="40">
        <f>SUMIF('IV K'!A:A,A631,'IV K'!B:B)</f>
        <v>0</v>
      </c>
      <c r="J631" s="40">
        <f>SUMIF('IV K'!A:A,A631,'IV K'!C:C)</f>
        <v>0</v>
      </c>
      <c r="K631" s="40">
        <f>SUMIF('2021 BEZ CLP'!A:A,A631,'2021 BEZ CLP'!B:B)</f>
        <v>2980</v>
      </c>
      <c r="L631" s="40">
        <f>SUMIF('2021 BEZ CLP'!A:A,A631,'2021 BEZ CLP'!C:C)</f>
        <v>772.74</v>
      </c>
    </row>
    <row r="632" spans="1:12">
      <c r="A632" s="44" t="s">
        <v>262</v>
      </c>
      <c r="B632" s="44" t="s">
        <v>422</v>
      </c>
      <c r="C632" s="3">
        <f>SUMIF('I K'!A:A,A632,'I K'!B:B)</f>
        <v>795</v>
      </c>
      <c r="D632" s="3">
        <f>SUMIF('I K'!A:A,A632,'I K'!C:C)</f>
        <v>687.95</v>
      </c>
      <c r="E632" s="3">
        <f>SUMIF('II K'!A:A,A632,'II K'!B:B)</f>
        <v>0</v>
      </c>
      <c r="F632" s="40">
        <f>SUMIF('II K'!A:A,A632,'II K'!C:C)</f>
        <v>0</v>
      </c>
      <c r="G632" s="40">
        <f>SUMIF('III K'!A:A,A632,'III K'!B:B)</f>
        <v>0</v>
      </c>
      <c r="H632" s="40">
        <f>SUMIF('III K'!A:A,A632,'III K'!C:C)</f>
        <v>0</v>
      </c>
      <c r="I632" s="40">
        <f>SUMIF('IV K'!A:A,A632,'IV K'!B:B)</f>
        <v>0</v>
      </c>
      <c r="J632" s="40">
        <f>SUMIF('IV K'!A:A,A632,'IV K'!C:C)</f>
        <v>0</v>
      </c>
      <c r="K632" s="40">
        <f>SUMIF('2021 BEZ CLP'!A:A,A632,'2021 BEZ CLP'!B:B)</f>
        <v>795</v>
      </c>
      <c r="L632" s="40">
        <f>SUMIF('2021 BEZ CLP'!A:A,A632,'2021 BEZ CLP'!C:C)</f>
        <v>687.95</v>
      </c>
    </row>
    <row r="633" spans="1:12">
      <c r="A633" s="44" t="s">
        <v>747</v>
      </c>
      <c r="B633" s="44" t="s">
        <v>426</v>
      </c>
      <c r="C633" s="3">
        <f>SUMIF('I K'!A:A,A633,'I K'!B:B)</f>
        <v>0</v>
      </c>
      <c r="D633" s="3">
        <f>SUMIF('I K'!A:A,A633,'I K'!C:C)</f>
        <v>0</v>
      </c>
      <c r="E633" s="3">
        <f>SUMIF('II K'!A:A,A633,'II K'!B:B)</f>
        <v>760</v>
      </c>
      <c r="F633" s="40">
        <f>SUMIF('II K'!A:A,A633,'II K'!C:C)</f>
        <v>400.9</v>
      </c>
      <c r="G633" s="40">
        <f>SUMIF('III K'!A:A,A633,'III K'!B:B)</f>
        <v>2560</v>
      </c>
      <c r="H633" s="40">
        <f>SUMIF('III K'!A:A,A633,'III K'!C:C)</f>
        <v>1633.75</v>
      </c>
      <c r="I633" s="40">
        <f>SUMIF('IV K'!A:A,A633,'IV K'!B:B)</f>
        <v>0</v>
      </c>
      <c r="J633" s="40">
        <f>SUMIF('IV K'!A:A,A633,'IV K'!C:C)</f>
        <v>0</v>
      </c>
      <c r="K633" s="40">
        <f>SUMIF('2021 BEZ CLP'!A:A,A633,'2021 BEZ CLP'!B:B)</f>
        <v>3320</v>
      </c>
      <c r="L633" s="40">
        <f>SUMIF('2021 BEZ CLP'!A:A,A633,'2021 BEZ CLP'!C:C)</f>
        <v>2034.65</v>
      </c>
    </row>
    <row r="634" spans="1:12">
      <c r="A634" s="44" t="s">
        <v>574</v>
      </c>
      <c r="B634" s="44" t="s">
        <v>422</v>
      </c>
      <c r="C634" s="3">
        <f>SUMIF('I K'!A:A,A634,'I K'!B:B)</f>
        <v>2292</v>
      </c>
      <c r="D634" s="3">
        <f>SUMIF('I K'!A:A,A634,'I K'!C:C)</f>
        <v>1160</v>
      </c>
      <c r="E634" s="3">
        <f>SUMIF('II K'!A:A,A634,'II K'!B:B)</f>
        <v>0</v>
      </c>
      <c r="F634" s="40">
        <f>SUMIF('II K'!A:A,A634,'II K'!C:C)</f>
        <v>0</v>
      </c>
      <c r="G634" s="40">
        <f>SUMIF('III K'!A:A,A634,'III K'!B:B)</f>
        <v>2304</v>
      </c>
      <c r="H634" s="40">
        <f>SUMIF('III K'!A:A,A634,'III K'!C:C)</f>
        <v>1166</v>
      </c>
      <c r="I634" s="40">
        <f>SUMIF('IV K'!A:A,A634,'IV K'!B:B)</f>
        <v>2304</v>
      </c>
      <c r="J634" s="40">
        <f>SUMIF('IV K'!A:A,A634,'IV K'!C:C)</f>
        <v>1168</v>
      </c>
      <c r="K634" s="40">
        <f>SUMIF('2021 BEZ CLP'!A:A,A634,'2021 BEZ CLP'!B:B)</f>
        <v>6900</v>
      </c>
      <c r="L634" s="40">
        <f>SUMIF('2021 BEZ CLP'!A:A,A634,'2021 BEZ CLP'!C:C)</f>
        <v>3494</v>
      </c>
    </row>
    <row r="635" spans="1:12">
      <c r="A635" s="44" t="s">
        <v>52</v>
      </c>
      <c r="B635" s="44" t="s">
        <v>422</v>
      </c>
      <c r="C635" s="3">
        <f>SUMIF('I K'!A:A,A635,'I K'!B:B)</f>
        <v>125.33</v>
      </c>
      <c r="D635" s="3">
        <f>SUMIF('I K'!A:A,A635,'I K'!C:C)</f>
        <v>56.637500000000003</v>
      </c>
      <c r="E635" s="3">
        <f>SUMIF('II K'!A:A,A635,'II K'!B:B)</f>
        <v>0</v>
      </c>
      <c r="F635" s="40">
        <f>SUMIF('II K'!A:A,A635,'II K'!C:C)</f>
        <v>0</v>
      </c>
      <c r="G635" s="40">
        <f>SUMIF('III K'!A:A,A635,'III K'!B:B)</f>
        <v>317.61</v>
      </c>
      <c r="H635" s="40">
        <f>SUMIF('III K'!A:A,A635,'III K'!C:C)</f>
        <v>121.69799999999999</v>
      </c>
      <c r="I635" s="40">
        <f>SUMIF('IV K'!A:A,A635,'IV K'!B:B)</f>
        <v>0</v>
      </c>
      <c r="J635" s="40">
        <f>SUMIF('IV K'!A:A,A635,'IV K'!C:C)</f>
        <v>0</v>
      </c>
      <c r="K635" s="40">
        <f>SUMIF('2021 BEZ CLP'!A:A,A635,'2021 BEZ CLP'!B:B)</f>
        <v>442.94</v>
      </c>
      <c r="L635" s="40">
        <f>SUMIF('2021 BEZ CLP'!A:A,A635,'2021 BEZ CLP'!C:C)</f>
        <v>178.3355</v>
      </c>
    </row>
    <row r="636" spans="1:12">
      <c r="A636" s="44" t="s">
        <v>357</v>
      </c>
      <c r="B636" s="44" t="s">
        <v>426</v>
      </c>
      <c r="C636" s="3">
        <f>SUMIF('I K'!A:A,A636,'I K'!B:B)</f>
        <v>721.94</v>
      </c>
      <c r="D636" s="3">
        <f>SUMIF('I K'!A:A,A636,'I K'!C:C)</f>
        <v>287.10149999999999</v>
      </c>
      <c r="E636" s="3">
        <f>SUMIF('II K'!A:A,A636,'II K'!B:B)</f>
        <v>7691.16</v>
      </c>
      <c r="F636" s="40">
        <f>SUMIF('II K'!A:A,A636,'II K'!C:C)</f>
        <v>2273.2510000000002</v>
      </c>
      <c r="G636" s="40">
        <f>SUMIF('III K'!A:A,A636,'III K'!B:B)</f>
        <v>9221.15</v>
      </c>
      <c r="H636" s="40">
        <f>SUMIF('III K'!A:A,A636,'III K'!C:C)</f>
        <v>2200.7212</v>
      </c>
      <c r="I636" s="40">
        <f>SUMIF('IV K'!A:A,A636,'IV K'!B:B)</f>
        <v>0</v>
      </c>
      <c r="J636" s="40">
        <f>SUMIF('IV K'!A:A,A636,'IV K'!C:C)</f>
        <v>0</v>
      </c>
      <c r="K636" s="40">
        <f>SUMIF('2021 BEZ CLP'!A:A,A636,'2021 BEZ CLP'!B:B)</f>
        <v>17634.25</v>
      </c>
      <c r="L636" s="40">
        <f>SUMIF('2021 BEZ CLP'!A:A,A636,'2021 BEZ CLP'!C:C)</f>
        <v>4761.0736999999999</v>
      </c>
    </row>
    <row r="637" spans="1:12">
      <c r="A637" s="44" t="s">
        <v>142</v>
      </c>
      <c r="B637" s="44" t="s">
        <v>422</v>
      </c>
      <c r="C637" s="3">
        <f>SUMIF('I K'!A:A,A637,'I K'!B:B)</f>
        <v>3625.85</v>
      </c>
      <c r="D637" s="3">
        <f>SUMIF('I K'!A:A,A637,'I K'!C:C)</f>
        <v>2136.848</v>
      </c>
      <c r="E637" s="3">
        <f>SUMIF('II K'!A:A,A637,'II K'!B:B)</f>
        <v>0</v>
      </c>
      <c r="F637" s="40">
        <f>SUMIF('II K'!A:A,A637,'II K'!C:C)</f>
        <v>0</v>
      </c>
      <c r="G637" s="40">
        <f>SUMIF('III K'!A:A,A637,'III K'!B:B)</f>
        <v>850.87</v>
      </c>
      <c r="H637" s="40">
        <f>SUMIF('III K'!A:A,A637,'III K'!C:C)</f>
        <v>605.13940000000002</v>
      </c>
      <c r="I637" s="40">
        <f>SUMIF('IV K'!A:A,A637,'IV K'!B:B)</f>
        <v>0</v>
      </c>
      <c r="J637" s="40">
        <f>SUMIF('IV K'!A:A,A637,'IV K'!C:C)</f>
        <v>0</v>
      </c>
      <c r="K637" s="40">
        <f>SUMIF('2021 BEZ CLP'!A:A,A637,'2021 BEZ CLP'!B:B)</f>
        <v>4476.72</v>
      </c>
      <c r="L637" s="40">
        <f>SUMIF('2021 BEZ CLP'!A:A,A637,'2021 BEZ CLP'!C:C)</f>
        <v>2741.9874</v>
      </c>
    </row>
    <row r="638" spans="1:12">
      <c r="A638" s="44" t="s">
        <v>583</v>
      </c>
      <c r="B638" s="44" t="s">
        <v>423</v>
      </c>
      <c r="C638" s="3">
        <f>SUMIF('I K'!A:A,A638,'I K'!B:B)</f>
        <v>15195.89</v>
      </c>
      <c r="D638" s="3">
        <f>SUMIF('I K'!A:A,A638,'I K'!C:C)</f>
        <v>6827.7920000000004</v>
      </c>
      <c r="E638" s="3">
        <f>SUMIF('II K'!A:A,A638,'II K'!B:B)</f>
        <v>4797.08</v>
      </c>
      <c r="F638" s="40">
        <f>SUMIF('II K'!A:A,A638,'II K'!C:C)</f>
        <v>1692.664</v>
      </c>
      <c r="G638" s="40">
        <f>SUMIF('III K'!A:A,A638,'III K'!B:B)</f>
        <v>13742.18</v>
      </c>
      <c r="H638" s="40">
        <f>SUMIF('III K'!A:A,A638,'III K'!C:C)</f>
        <v>7322.5969999999998</v>
      </c>
      <c r="I638" s="40">
        <f>SUMIF('IV K'!A:A,A638,'IV K'!B:B)</f>
        <v>23214.2</v>
      </c>
      <c r="J638" s="40">
        <f>SUMIF('IV K'!A:A,A638,'IV K'!C:C)</f>
        <v>9211.66</v>
      </c>
      <c r="K638" s="40">
        <f>SUMIF('2021 BEZ CLP'!A:A,A638,'2021 BEZ CLP'!B:B)</f>
        <v>56949.35</v>
      </c>
      <c r="L638" s="40">
        <f>SUMIF('2021 BEZ CLP'!A:A,A638,'2021 BEZ CLP'!C:C)</f>
        <v>25054.713</v>
      </c>
    </row>
    <row r="639" spans="1:12">
      <c r="A639" s="44" t="s">
        <v>298</v>
      </c>
      <c r="B639" s="44" t="s">
        <v>423</v>
      </c>
      <c r="C639" s="3">
        <f>SUMIF('I K'!A:A,A639,'I K'!B:B)</f>
        <v>4124.8900000000003</v>
      </c>
      <c r="D639" s="3">
        <f>SUMIF('I K'!A:A,A639,'I K'!C:C)</f>
        <v>905.05</v>
      </c>
      <c r="E639" s="3">
        <f>SUMIF('II K'!A:A,A639,'II K'!B:B)</f>
        <v>1213.7</v>
      </c>
      <c r="F639" s="40">
        <f>SUMIF('II K'!A:A,A639,'II K'!C:C)</f>
        <v>281.02449999999999</v>
      </c>
      <c r="G639" s="40">
        <f>SUMIF('III K'!A:A,A639,'III K'!B:B)</f>
        <v>4120.08</v>
      </c>
      <c r="H639" s="40">
        <f>SUMIF('III K'!A:A,A639,'III K'!C:C)</f>
        <v>794.59</v>
      </c>
      <c r="I639" s="40">
        <f>SUMIF('IV K'!A:A,A639,'IV K'!B:B)</f>
        <v>0</v>
      </c>
      <c r="J639" s="40">
        <f>SUMIF('IV K'!A:A,A639,'IV K'!C:C)</f>
        <v>0</v>
      </c>
      <c r="K639" s="40">
        <f>SUMIF('2021 BEZ CLP'!A:A,A639,'2021 BEZ CLP'!B:B)</f>
        <v>9458.67</v>
      </c>
      <c r="L639" s="40">
        <f>SUMIF('2021 BEZ CLP'!A:A,A639,'2021 BEZ CLP'!C:C)</f>
        <v>1980.6645000000001</v>
      </c>
    </row>
    <row r="640" spans="1:12">
      <c r="A640" s="44" t="s">
        <v>411</v>
      </c>
      <c r="B640" s="44" t="s">
        <v>422</v>
      </c>
      <c r="C640" s="3">
        <f>SUMIF('I K'!A:A,A640,'I K'!B:B)</f>
        <v>0</v>
      </c>
      <c r="D640" s="3">
        <f>SUMIF('I K'!A:A,A640,'I K'!C:C)</f>
        <v>0</v>
      </c>
      <c r="E640" s="3">
        <f>SUMIF('II K'!A:A,A640,'II K'!B:B)</f>
        <v>2781</v>
      </c>
      <c r="F640" s="40">
        <f>SUMIF('II K'!A:A,A640,'II K'!C:C)</f>
        <v>1575.604</v>
      </c>
      <c r="G640" s="40">
        <f>SUMIF('III K'!A:A,A640,'III K'!B:B)</f>
        <v>0</v>
      </c>
      <c r="H640" s="40">
        <f>SUMIF('III K'!A:A,A640,'III K'!C:C)</f>
        <v>0</v>
      </c>
      <c r="I640" s="40">
        <f>SUMIF('IV K'!A:A,A640,'IV K'!B:B)</f>
        <v>0</v>
      </c>
      <c r="J640" s="40">
        <f>SUMIF('IV K'!A:A,A640,'IV K'!C:C)</f>
        <v>0</v>
      </c>
      <c r="K640" s="40">
        <f>SUMIF('2021 BEZ CLP'!A:A,A640,'2021 BEZ CLP'!B:B)</f>
        <v>2781</v>
      </c>
      <c r="L640" s="40">
        <f>SUMIF('2021 BEZ CLP'!A:A,A640,'2021 BEZ CLP'!C:C)</f>
        <v>1575.604</v>
      </c>
    </row>
    <row r="641" spans="1:12">
      <c r="A641" s="44" t="s">
        <v>618</v>
      </c>
      <c r="B641" s="44" t="s">
        <v>422</v>
      </c>
      <c r="C641" s="3">
        <f>SUMIF('I K'!A:A,A641,'I K'!B:B)</f>
        <v>152.52000000000001</v>
      </c>
      <c r="D641" s="3">
        <f>SUMIF('I K'!A:A,A641,'I K'!C:C)</f>
        <v>94.209000000000003</v>
      </c>
      <c r="E641" s="3">
        <f>SUMIF('II K'!A:A,A641,'II K'!B:B)</f>
        <v>0</v>
      </c>
      <c r="F641" s="40">
        <f>SUMIF('II K'!A:A,A641,'II K'!C:C)</f>
        <v>0</v>
      </c>
      <c r="G641" s="40">
        <f>SUMIF('III K'!A:A,A641,'III K'!B:B)</f>
        <v>0</v>
      </c>
      <c r="H641" s="40">
        <f>SUMIF('III K'!A:A,A641,'III K'!C:C)</f>
        <v>0</v>
      </c>
      <c r="I641" s="40">
        <f>SUMIF('IV K'!A:A,A641,'IV K'!B:B)</f>
        <v>150.29</v>
      </c>
      <c r="J641" s="40">
        <f>SUMIF('IV K'!A:A,A641,'IV K'!C:C)</f>
        <v>91.7</v>
      </c>
      <c r="K641" s="40">
        <f>SUMIF('2021 BEZ CLP'!A:A,A641,'2021 BEZ CLP'!B:B)</f>
        <v>302.81</v>
      </c>
      <c r="L641" s="40">
        <f>SUMIF('2021 BEZ CLP'!A:A,A641,'2021 BEZ CLP'!C:C)</f>
        <v>185.90899999999999</v>
      </c>
    </row>
    <row r="642" spans="1:12">
      <c r="A642" s="44" t="s">
        <v>152</v>
      </c>
      <c r="B642" s="44" t="s">
        <v>422</v>
      </c>
      <c r="C642" s="3">
        <f>SUMIF('I K'!A:A,A642,'I K'!B:B)</f>
        <v>0</v>
      </c>
      <c r="D642" s="3">
        <f>SUMIF('I K'!A:A,A642,'I K'!C:C)</f>
        <v>0</v>
      </c>
      <c r="E642" s="3">
        <f>SUMIF('II K'!A:A,A642,'II K'!B:B)</f>
        <v>0</v>
      </c>
      <c r="F642" s="40">
        <f>SUMIF('II K'!A:A,A642,'II K'!C:C)</f>
        <v>0</v>
      </c>
      <c r="G642" s="40">
        <f>SUMIF('III K'!A:A,A642,'III K'!B:B)</f>
        <v>0</v>
      </c>
      <c r="H642" s="40">
        <f>SUMIF('III K'!A:A,A642,'III K'!C:C)</f>
        <v>0</v>
      </c>
      <c r="I642" s="40">
        <f>SUMIF('IV K'!A:A,A642,'IV K'!B:B)</f>
        <v>0</v>
      </c>
      <c r="J642" s="40">
        <f>SUMIF('IV K'!A:A,A642,'IV K'!C:C)</f>
        <v>0</v>
      </c>
      <c r="K642" s="40">
        <f>SUMIF('2021 BEZ CLP'!A:A,A642,'2021 BEZ CLP'!B:B)</f>
        <v>0</v>
      </c>
      <c r="L642" s="40">
        <f>SUMIF('2021 BEZ CLP'!A:A,A642,'2021 BEZ CLP'!C:C)</f>
        <v>0</v>
      </c>
    </row>
    <row r="643" spans="1:12">
      <c r="A643" s="44" t="s">
        <v>795</v>
      </c>
      <c r="B643" s="44" t="s">
        <v>423</v>
      </c>
      <c r="C643" s="3">
        <f>SUMIF('I K'!A:A,A643,'I K'!B:B)</f>
        <v>0</v>
      </c>
      <c r="D643" s="3">
        <f>SUMIF('I K'!A:A,A643,'I K'!C:C)</f>
        <v>0</v>
      </c>
      <c r="E643" s="3">
        <f>SUMIF('II K'!A:A,A643,'II K'!B:B)</f>
        <v>0</v>
      </c>
      <c r="F643" s="40">
        <f>SUMIF('II K'!A:A,A643,'II K'!C:C)</f>
        <v>0</v>
      </c>
      <c r="G643" s="40">
        <f>SUMIF('III K'!A:A,A643,'III K'!B:B)</f>
        <v>921.69</v>
      </c>
      <c r="H643" s="40">
        <f>SUMIF('III K'!A:A,A643,'III K'!C:C)+'Epson Q3'!I6</f>
        <v>242.85</v>
      </c>
      <c r="I643" s="40">
        <f>SUMIF('IV K'!A:A,A643,'IV K'!B:B)</f>
        <v>2668.52</v>
      </c>
      <c r="J643" s="40">
        <f>SUMIF('IV K'!A:A,A643,'IV K'!C:C)</f>
        <v>670.3</v>
      </c>
      <c r="K643" s="40">
        <f>SUMIF('2021 BEZ CLP'!A:A,A643,'2021 BEZ CLP'!B:B)</f>
        <v>3590.21</v>
      </c>
      <c r="L643" s="40">
        <f>SUMIF('2021 BEZ CLP'!A:A,A643,'2021 BEZ CLP'!C:C)+Epson21!I6</f>
        <v>1009.73</v>
      </c>
    </row>
    <row r="644" spans="1:12">
      <c r="A644" s="44" t="s">
        <v>560</v>
      </c>
      <c r="B644" s="44" t="s">
        <v>422</v>
      </c>
      <c r="C644" s="3">
        <f>SUMIF('I K'!A:A,A644,'I K'!B:B)</f>
        <v>0</v>
      </c>
      <c r="D644" s="3">
        <f>SUMIF('I K'!A:A,A644,'I K'!C:C)</f>
        <v>0</v>
      </c>
      <c r="E644" s="3">
        <f>SUMIF('II K'!A:A,A644,'II K'!B:B)</f>
        <v>0</v>
      </c>
      <c r="F644" s="40">
        <f>SUMIF('II K'!A:A,A644,'II K'!C:C)</f>
        <v>0</v>
      </c>
      <c r="G644" s="40">
        <f>SUMIF('III K'!A:A,A644,'III K'!B:B)</f>
        <v>150</v>
      </c>
      <c r="H644" s="40">
        <f>SUMIF('III K'!A:A,A644,'III K'!C:C)</f>
        <v>95.99</v>
      </c>
      <c r="I644" s="40">
        <f>SUMIF('IV K'!A:A,A644,'IV K'!B:B)</f>
        <v>0</v>
      </c>
      <c r="J644" s="40">
        <f>SUMIF('IV K'!A:A,A644,'IV K'!C:C)</f>
        <v>0</v>
      </c>
      <c r="K644" s="40">
        <f>SUMIF('2021 BEZ CLP'!A:A,A644,'2021 BEZ CLP'!B:B)</f>
        <v>150</v>
      </c>
      <c r="L644" s="40">
        <f>SUMIF('2021 BEZ CLP'!A:A,A644,'2021 BEZ CLP'!C:C)</f>
        <v>95.99</v>
      </c>
    </row>
    <row r="645" spans="1:12">
      <c r="A645" s="44" t="s">
        <v>796</v>
      </c>
      <c r="B645" s="44" t="s">
        <v>423</v>
      </c>
      <c r="C645" s="3">
        <f>SUMIF('I K'!A:A,A645,'I K'!B:B)</f>
        <v>0</v>
      </c>
      <c r="D645" s="3">
        <f>SUMIF('I K'!A:A,A645,'I K'!C:C)</f>
        <v>0</v>
      </c>
      <c r="E645" s="3">
        <f>SUMIF('II K'!A:A,A645,'II K'!B:B)</f>
        <v>0</v>
      </c>
      <c r="F645" s="40">
        <f>SUMIF('II K'!A:A,A645,'II K'!C:C)</f>
        <v>0</v>
      </c>
      <c r="G645" s="40">
        <f>SUMIF('III K'!A:A,A645,'III K'!B:B)</f>
        <v>0</v>
      </c>
      <c r="H645" s="40">
        <f>SUMIF('III K'!A:A,A645,'III K'!C:C)</f>
        <v>0</v>
      </c>
      <c r="I645" s="40">
        <f>SUMIF('IV K'!A:A,A645,'IV K'!B:B)</f>
        <v>0</v>
      </c>
      <c r="J645" s="40">
        <f>SUMIF('IV K'!A:A,A645,'IV K'!C:C)</f>
        <v>0</v>
      </c>
      <c r="K645" s="40">
        <f>SUMIF('2021 BEZ CLP'!A:A,A645,'2021 BEZ CLP'!B:B)</f>
        <v>0</v>
      </c>
      <c r="L645" s="40">
        <f>SUMIF('2021 BEZ CLP'!A:A,A645,'2021 BEZ CLP'!C:C)</f>
        <v>0</v>
      </c>
    </row>
    <row r="646" spans="1:12">
      <c r="A646" s="44" t="s">
        <v>593</v>
      </c>
      <c r="B646" s="44" t="s">
        <v>426</v>
      </c>
      <c r="C646" s="3">
        <f>SUMIF('I K'!A:A,A646,'I K'!B:B)</f>
        <v>6226.32</v>
      </c>
      <c r="D646" s="3">
        <f>SUMIF('I K'!A:A,A646,'I K'!C:C)</f>
        <v>2570.2800000000002</v>
      </c>
      <c r="E646" s="3">
        <f>SUMIF('II K'!A:A,A646,'II K'!B:B)</f>
        <v>2542.8000000000002</v>
      </c>
      <c r="F646" s="40">
        <f>SUMIF('II K'!A:A,A646,'II K'!C:C)</f>
        <v>1166.71</v>
      </c>
      <c r="G646" s="40">
        <f>SUMIF('III K'!A:A,A646,'III K'!B:B)</f>
        <v>7799.87</v>
      </c>
      <c r="H646" s="40">
        <f>SUMIF('III K'!A:A,A646,'III K'!C:C)</f>
        <v>3208.19</v>
      </c>
      <c r="I646" s="40">
        <f>SUMIF('IV K'!A:A,A646,'IV K'!B:B)</f>
        <v>3842.25</v>
      </c>
      <c r="J646" s="40">
        <f>SUMIF('IV K'!A:A,A646,'IV K'!C:C)</f>
        <v>1654.58</v>
      </c>
      <c r="K646" s="40">
        <f>SUMIF('2021 BEZ CLP'!A:A,A646,'2021 BEZ CLP'!B:B)</f>
        <v>20411.240000000002</v>
      </c>
      <c r="L646" s="40">
        <f>SUMIF('2021 BEZ CLP'!A:A,A646,'2021 BEZ CLP'!C:C)</f>
        <v>8599.76</v>
      </c>
    </row>
    <row r="647" spans="1:12">
      <c r="A647" s="44" t="s">
        <v>616</v>
      </c>
      <c r="B647" s="44" t="s">
        <v>422</v>
      </c>
      <c r="C647" s="3">
        <f>SUMIF('I K'!A:A,A647,'I K'!B:B)</f>
        <v>496.5</v>
      </c>
      <c r="D647" s="3">
        <f>SUMIF('I K'!A:A,A647,'I K'!C:C)</f>
        <v>166.35</v>
      </c>
      <c r="E647" s="3">
        <f>SUMIF('II K'!A:A,A647,'II K'!B:B)</f>
        <v>0</v>
      </c>
      <c r="F647" s="40">
        <f>SUMIF('II K'!A:A,A647,'II K'!C:C)</f>
        <v>0</v>
      </c>
      <c r="G647" s="40">
        <f>SUMIF('III K'!A:A,A647,'III K'!B:B)</f>
        <v>744.75</v>
      </c>
      <c r="H647" s="40">
        <f>SUMIF('III K'!A:A,A647,'III K'!C:C)</f>
        <v>283.85000000000002</v>
      </c>
      <c r="I647" s="40">
        <f>SUMIF('IV K'!A:A,A647,'IV K'!B:B)</f>
        <v>0</v>
      </c>
      <c r="J647" s="40">
        <f>SUMIF('IV K'!A:A,A647,'IV K'!C:C)</f>
        <v>0</v>
      </c>
      <c r="K647" s="40">
        <f>SUMIF('2021 BEZ CLP'!A:A,A647,'2021 BEZ CLP'!B:B)</f>
        <v>1241.25</v>
      </c>
      <c r="L647" s="40">
        <f>SUMIF('2021 BEZ CLP'!A:A,A647,'2021 BEZ CLP'!C:C)</f>
        <v>450.2</v>
      </c>
    </row>
    <row r="648" spans="1:12">
      <c r="A648" s="44" t="s">
        <v>603</v>
      </c>
      <c r="B648" s="44" t="s">
        <v>427</v>
      </c>
      <c r="C648" s="3">
        <f>SUMIF('I K'!A:A,A648,'I K'!B:B)</f>
        <v>996</v>
      </c>
      <c r="D648" s="3">
        <f>SUMIF('I K'!A:A,A648,'I K'!C:C)</f>
        <v>248.88</v>
      </c>
      <c r="E648" s="3">
        <f>SUMIF('II K'!A:A,A648,'II K'!B:B)</f>
        <v>770.12</v>
      </c>
      <c r="F648" s="40">
        <f>SUMIF('II K'!A:A,A648,'II K'!C:C)</f>
        <v>165.08</v>
      </c>
      <c r="G648" s="40">
        <f>SUMIF('III K'!A:A,A648,'III K'!B:B)</f>
        <v>3414</v>
      </c>
      <c r="H648" s="40">
        <f>SUMIF('III K'!A:A,A648,'III K'!C:C)</f>
        <v>978.94</v>
      </c>
      <c r="I648" s="40">
        <f>SUMIF('IV K'!A:A,A648,'IV K'!B:B)</f>
        <v>1069</v>
      </c>
      <c r="J648" s="40">
        <f>SUMIF('IV K'!A:A,A648,'IV K'!C:C)</f>
        <v>276.39999999999998</v>
      </c>
      <c r="K648" s="40">
        <f>SUMIF('2021 BEZ CLP'!A:A,A648,'2021 BEZ CLP'!B:B)</f>
        <v>6249.12</v>
      </c>
      <c r="L648" s="40">
        <f>SUMIF('2021 BEZ CLP'!A:A,A648,'2021 BEZ CLP'!C:C)</f>
        <v>1669.3</v>
      </c>
    </row>
    <row r="649" spans="1:12">
      <c r="A649" s="44" t="s">
        <v>589</v>
      </c>
      <c r="B649" s="44" t="s">
        <v>422</v>
      </c>
      <c r="C649" s="3">
        <f>SUMIF('I K'!A:A,A649,'I K'!B:B)</f>
        <v>2574.62</v>
      </c>
      <c r="D649" s="3">
        <f>SUMIF('I K'!A:A,A649,'I K'!C:C)</f>
        <v>589.98800000000006</v>
      </c>
      <c r="E649" s="3">
        <f>SUMIF('II K'!A:A,A649,'II K'!B:B)</f>
        <v>2574.62</v>
      </c>
      <c r="F649" s="40">
        <f>SUMIF('II K'!A:A,A649,'II K'!C:C)</f>
        <v>618.38</v>
      </c>
      <c r="G649" s="40">
        <f>SUMIF('III K'!A:A,A649,'III K'!B:B)</f>
        <v>0</v>
      </c>
      <c r="H649" s="40">
        <f>SUMIF('III K'!A:A,A649,'III K'!C:C)</f>
        <v>0</v>
      </c>
      <c r="I649" s="40">
        <f>SUMIF('IV K'!A:A,A649,'IV K'!B:B)</f>
        <v>0</v>
      </c>
      <c r="J649" s="40">
        <f>SUMIF('IV K'!A:A,A649,'IV K'!C:C)</f>
        <v>0</v>
      </c>
      <c r="K649" s="40">
        <f>SUMIF('2021 BEZ CLP'!A:A,A649,'2021 BEZ CLP'!B:B)</f>
        <v>5149.24</v>
      </c>
      <c r="L649" s="40">
        <f>SUMIF('2021 BEZ CLP'!A:A,A649,'2021 BEZ CLP'!C:C)</f>
        <v>1208.3679999999999</v>
      </c>
    </row>
    <row r="650" spans="1:12">
      <c r="A650" s="44" t="s">
        <v>582</v>
      </c>
      <c r="B650" s="44" t="s">
        <v>423</v>
      </c>
      <c r="C650" s="3">
        <f>SUMIF('I K'!A:A,A650,'I K'!B:B)</f>
        <v>25886.14</v>
      </c>
      <c r="D650" s="3">
        <f>SUMIF('I K'!A:A,A650,'I K'!C:C)</f>
        <v>4542.6000000000004</v>
      </c>
      <c r="E650" s="3">
        <f>SUMIF('II K'!A:A,A650,'II K'!B:B)</f>
        <v>16605.8</v>
      </c>
      <c r="F650" s="40">
        <f>SUMIF('II K'!A:A,A650,'II K'!C:C)</f>
        <v>3148.2</v>
      </c>
      <c r="G650" s="40">
        <f>SUMIF('III K'!A:A,A650,'III K'!B:B)</f>
        <v>10081.799999999999</v>
      </c>
      <c r="H650" s="40">
        <f>SUMIF('III K'!A:A,A650,'III K'!C:C)</f>
        <v>1804.2</v>
      </c>
      <c r="I650" s="40">
        <f>SUMIF('IV K'!A:A,A650,'IV K'!B:B)</f>
        <v>16555.2</v>
      </c>
      <c r="J650" s="40">
        <f>SUMIF('IV K'!A:A,A650,'IV K'!C:C)</f>
        <v>3207.6750000000002</v>
      </c>
      <c r="K650" s="40">
        <f>SUMIF('2021 BEZ CLP'!A:A,A650,'2021 BEZ CLP'!B:B)</f>
        <v>69128.94</v>
      </c>
      <c r="L650" s="40">
        <f>SUMIF('2021 BEZ CLP'!A:A,A650,'2021 BEZ CLP'!C:C)</f>
        <v>12702.674999999999</v>
      </c>
    </row>
    <row r="651" spans="1:12">
      <c r="A651" s="44" t="s">
        <v>599</v>
      </c>
      <c r="B651" s="44" t="s">
        <v>422</v>
      </c>
      <c r="C651" s="3">
        <f>SUMIF('I K'!A:A,A651,'I K'!B:B)</f>
        <v>0</v>
      </c>
      <c r="D651" s="3">
        <f>SUMIF('I K'!A:A,A651,'I K'!C:C)</f>
        <v>0</v>
      </c>
      <c r="E651" s="3">
        <f>SUMIF('II K'!A:A,A651,'II K'!B:B)</f>
        <v>228.78</v>
      </c>
      <c r="F651" s="40">
        <f>SUMIF('II K'!A:A,A651,'II K'!C:C)</f>
        <v>89.49</v>
      </c>
      <c r="G651" s="40">
        <f>SUMIF('III K'!A:A,A651,'III K'!B:B)</f>
        <v>226.14</v>
      </c>
      <c r="H651" s="40">
        <f>SUMIF('III K'!A:A,A651,'III K'!C:C)</f>
        <v>87.33</v>
      </c>
      <c r="I651" s="40">
        <f>SUMIF('IV K'!A:A,A651,'IV K'!B:B)</f>
        <v>249.69</v>
      </c>
      <c r="J651" s="40">
        <f>SUMIF('IV K'!A:A,A651,'IV K'!C:C)</f>
        <v>108.89</v>
      </c>
      <c r="K651" s="40">
        <f>SUMIF('2021 BEZ CLP'!A:A,A651,'2021 BEZ CLP'!B:B)</f>
        <v>704.61</v>
      </c>
      <c r="L651" s="40">
        <f>SUMIF('2021 BEZ CLP'!A:A,A651,'2021 BEZ CLP'!C:C)</f>
        <v>285.70999999999998</v>
      </c>
    </row>
    <row r="652" spans="1:12">
      <c r="A652" s="44" t="s">
        <v>607</v>
      </c>
      <c r="B652" s="44" t="s">
        <v>422</v>
      </c>
      <c r="C652" s="3">
        <f>SUMIF('I K'!A:A,A652,'I K'!B:B)</f>
        <v>14701.5</v>
      </c>
      <c r="D652" s="3">
        <f>SUMIF('I K'!A:A,A652,'I K'!C:C)</f>
        <v>1989.3340000000001</v>
      </c>
      <c r="E652" s="3">
        <f>SUMIF('II K'!A:A,A652,'II K'!B:B)</f>
        <v>32840.5</v>
      </c>
      <c r="F652" s="40">
        <f>SUMIF('II K'!A:A,A652,'II K'!C:C)</f>
        <v>4583.3599999999997</v>
      </c>
      <c r="G652" s="40">
        <f>SUMIF('III K'!A:A,A652,'III K'!B:B)</f>
        <v>26417.53</v>
      </c>
      <c r="H652" s="40">
        <f>SUMIF('III K'!A:A,A652,'III K'!C:C)</f>
        <v>5256.4016000000001</v>
      </c>
      <c r="I652" s="40">
        <f>SUMIF('IV K'!A:A,A652,'IV K'!B:B)</f>
        <v>46442</v>
      </c>
      <c r="J652" s="40">
        <f>SUMIF('IV K'!A:A,A652,'IV K'!C:C)</f>
        <v>5964.0039999999999</v>
      </c>
      <c r="K652" s="40">
        <f>SUMIF('2021 BEZ CLP'!A:A,A652,'2021 BEZ CLP'!B:B)</f>
        <v>120401.53</v>
      </c>
      <c r="L652" s="40">
        <f>SUMIF('2021 BEZ CLP'!A:A,A652,'2021 BEZ CLP'!C:C)</f>
        <v>17793.099600000001</v>
      </c>
    </row>
    <row r="653" spans="1:12">
      <c r="A653" s="44" t="s">
        <v>687</v>
      </c>
      <c r="B653" s="44" t="s">
        <v>427</v>
      </c>
      <c r="C653" s="3">
        <f>SUMIF('I K'!A:A,A653,'I K'!B:B)</f>
        <v>1727.16</v>
      </c>
      <c r="D653" s="3">
        <f>SUMIF('I K'!A:A,A653,'I K'!C:C)</f>
        <v>639.36</v>
      </c>
      <c r="E653" s="3">
        <f>SUMIF('II K'!A:A,A653,'II K'!B:B)</f>
        <v>1762.8</v>
      </c>
      <c r="F653" s="40">
        <f>SUMIF('II K'!A:A,A653,'II K'!C:C)</f>
        <v>652.20000000000005</v>
      </c>
      <c r="G653" s="40">
        <f>SUMIF('III K'!A:A,A653,'III K'!B:B)</f>
        <v>3467.04</v>
      </c>
      <c r="H653" s="40">
        <f>SUMIF('III K'!A:A,A653,'III K'!C:C)</f>
        <v>1309.44</v>
      </c>
      <c r="I653" s="40">
        <f>SUMIF('IV K'!A:A,A653,'IV K'!B:B)</f>
        <v>0</v>
      </c>
      <c r="J653" s="40">
        <f>SUMIF('IV K'!A:A,A653,'IV K'!C:C)</f>
        <v>0</v>
      </c>
      <c r="K653" s="40">
        <f>SUMIF('2021 BEZ CLP'!A:A,A653,'2021 BEZ CLP'!B:B)</f>
        <v>6957</v>
      </c>
      <c r="L653" s="40">
        <f>SUMIF('2021 BEZ CLP'!A:A,A653,'2021 BEZ CLP'!C:C)</f>
        <v>2601</v>
      </c>
    </row>
    <row r="654" spans="1:12">
      <c r="A654" s="44" t="s">
        <v>617</v>
      </c>
      <c r="B654" s="44" t="s">
        <v>423</v>
      </c>
      <c r="C654" s="3">
        <f>SUMIF('I K'!A:A,A654,'I K'!B:B)</f>
        <v>0</v>
      </c>
      <c r="D654" s="3">
        <f>SUMIF('I K'!A:A,A654,'I K'!C:C)</f>
        <v>0</v>
      </c>
      <c r="E654" s="3">
        <f>SUMIF('II K'!A:A,A654,'II K'!B:B)</f>
        <v>0</v>
      </c>
      <c r="F654" s="40">
        <f>SUMIF('II K'!A:A,A654,'II K'!C:C)</f>
        <v>0</v>
      </c>
      <c r="G654" s="40">
        <f>SUMIF('III K'!A:A,A654,'III K'!B:B)</f>
        <v>0</v>
      </c>
      <c r="H654" s="40">
        <f>SUMIF('III K'!A:A,A654,'III K'!C:C)</f>
        <v>0</v>
      </c>
      <c r="I654" s="40">
        <f>SUMIF('IV K'!A:A,A654,'IV K'!B:B)</f>
        <v>1920.07</v>
      </c>
      <c r="J654" s="40">
        <f>SUMIF('IV K'!A:A,A654,'IV K'!C:C)</f>
        <v>695.55</v>
      </c>
      <c r="K654" s="40">
        <f>SUMIF('2021 BEZ CLP'!A:A,A654,'2021 BEZ CLP'!B:B)</f>
        <v>1920.07</v>
      </c>
      <c r="L654" s="40">
        <f>SUMIF('2021 BEZ CLP'!A:A,A654,'2021 BEZ CLP'!C:C)</f>
        <v>695.55</v>
      </c>
    </row>
    <row r="655" spans="1:12">
      <c r="A655" s="44" t="s">
        <v>620</v>
      </c>
      <c r="B655" s="44" t="s">
        <v>422</v>
      </c>
      <c r="C655" s="3">
        <f>SUMIF('I K'!A:A,A655,'I K'!B:B)</f>
        <v>937.86</v>
      </c>
      <c r="D655" s="3">
        <f>SUMIF('I K'!A:A,A655,'I K'!C:C)</f>
        <v>485.52199999999999</v>
      </c>
      <c r="E655" s="3">
        <f>SUMIF('II K'!A:A,A655,'II K'!B:B)</f>
        <v>425.92</v>
      </c>
      <c r="F655" s="40">
        <f>SUMIF('II K'!A:A,A655,'II K'!C:C)</f>
        <v>217.1</v>
      </c>
      <c r="G655" s="40">
        <f>SUMIF('III K'!A:A,A655,'III K'!B:B)</f>
        <v>703.73</v>
      </c>
      <c r="H655" s="40">
        <f>SUMIF('III K'!A:A,A655,'III K'!C:C)</f>
        <v>346.95800000000003</v>
      </c>
      <c r="I655" s="40">
        <f>SUMIF('IV K'!A:A,A655,'IV K'!B:B)</f>
        <v>0</v>
      </c>
      <c r="J655" s="40">
        <f>SUMIF('IV K'!A:A,A655,'IV K'!C:C)</f>
        <v>0</v>
      </c>
      <c r="K655" s="40">
        <f>SUMIF('2021 BEZ CLP'!A:A,A655,'2021 BEZ CLP'!B:B)</f>
        <v>2067.5100000000002</v>
      </c>
      <c r="L655" s="40">
        <f>SUMIF('2021 BEZ CLP'!A:A,A655,'2021 BEZ CLP'!C:C)</f>
        <v>1049.58</v>
      </c>
    </row>
    <row r="656" spans="1:12">
      <c r="A656" s="44" t="s">
        <v>362</v>
      </c>
      <c r="B656" s="44" t="s">
        <v>426</v>
      </c>
      <c r="C656" s="3">
        <f>SUMIF('I K'!A:A,A656,'I K'!B:B)</f>
        <v>15275.23</v>
      </c>
      <c r="D656" s="3">
        <f>SUMIF('I K'!A:A,A656,'I K'!C:C)</f>
        <v>6452.38</v>
      </c>
      <c r="E656" s="3">
        <f>SUMIF('II K'!A:A,A656,'II K'!B:B)</f>
        <v>17072.47</v>
      </c>
      <c r="F656" s="40">
        <f>SUMIF('II K'!A:A,A656,'II K'!C:C)</f>
        <v>7203.51</v>
      </c>
      <c r="G656" s="40">
        <f>SUMIF('III K'!A:A,A656,'III K'!B:B)</f>
        <v>22137.599999999999</v>
      </c>
      <c r="H656" s="40">
        <f>SUMIF('III K'!A:A,A656,'III K'!C:C)</f>
        <v>8303.35</v>
      </c>
      <c r="I656" s="40">
        <f>SUMIF('IV K'!A:A,A656,'IV K'!B:B)</f>
        <v>26885.9</v>
      </c>
      <c r="J656" s="40">
        <f>SUMIF('IV K'!A:A,A656,'IV K'!C:C)</f>
        <v>11272.98</v>
      </c>
      <c r="K656" s="40">
        <f>SUMIF('2021 BEZ CLP'!A:A,A656,'2021 BEZ CLP'!B:B)</f>
        <v>81371.199999999997</v>
      </c>
      <c r="L656" s="40">
        <f>SUMIF('2021 BEZ CLP'!A:A,A656,'2021 BEZ CLP'!C:C)</f>
        <v>33232.22</v>
      </c>
    </row>
    <row r="657" spans="1:12">
      <c r="A657" s="44" t="s">
        <v>592</v>
      </c>
      <c r="B657" s="44" t="s">
        <v>427</v>
      </c>
      <c r="C657" s="3">
        <f>SUMIF('I K'!A:A,A657,'I K'!B:B)</f>
        <v>3936.18</v>
      </c>
      <c r="D657" s="3">
        <f>SUMIF('I K'!A:A,A657,'I K'!C:C)</f>
        <v>1281.33</v>
      </c>
      <c r="E657" s="3">
        <f>SUMIF('II K'!A:A,A657,'II K'!B:B)</f>
        <v>10472.790000000001</v>
      </c>
      <c r="F657" s="40">
        <f>SUMIF('II K'!A:A,A657,'II K'!C:C)</f>
        <v>3501.42</v>
      </c>
      <c r="G657" s="40">
        <f>SUMIF('III K'!A:A,A657,'III K'!B:B)</f>
        <v>3545.45</v>
      </c>
      <c r="H657" s="40">
        <f>SUMIF('III K'!A:A,A657,'III K'!C:C)</f>
        <v>1415.1679999999999</v>
      </c>
      <c r="I657" s="40">
        <f>SUMIF('IV K'!A:A,A657,'IV K'!B:B)</f>
        <v>0</v>
      </c>
      <c r="J657" s="40">
        <f>SUMIF('IV K'!A:A,A657,'IV K'!C:C)</f>
        <v>0</v>
      </c>
      <c r="K657" s="40">
        <f>SUMIF('2021 BEZ CLP'!A:A,A657,'2021 BEZ CLP'!B:B)</f>
        <v>17954.419999999998</v>
      </c>
      <c r="L657" s="40">
        <f>SUMIF('2021 BEZ CLP'!A:A,A657,'2021 BEZ CLP'!C:C)</f>
        <v>6197.9179999999997</v>
      </c>
    </row>
    <row r="658" spans="1:12">
      <c r="A658" s="44" t="s">
        <v>590</v>
      </c>
      <c r="B658" s="44" t="s">
        <v>426</v>
      </c>
      <c r="C658" s="3">
        <f>SUMIF('I K'!A:A,A658,'I K'!B:B)</f>
        <v>395.74</v>
      </c>
      <c r="D658" s="3">
        <f>SUMIF('I K'!A:A,A658,'I K'!C:C)</f>
        <v>162.52000000000001</v>
      </c>
      <c r="E658" s="3">
        <f>SUMIF('II K'!A:A,A658,'II K'!B:B)</f>
        <v>454.26</v>
      </c>
      <c r="F658" s="40">
        <f>SUMIF('II K'!A:A,A658,'II K'!C:C)</f>
        <v>220.5</v>
      </c>
      <c r="G658" s="40">
        <f>SUMIF('III K'!A:A,A658,'III K'!B:B)</f>
        <v>448.75</v>
      </c>
      <c r="H658" s="40">
        <f>SUMIF('III K'!A:A,A658,'III K'!C:C)</f>
        <v>216.19</v>
      </c>
      <c r="I658" s="40">
        <f>SUMIF('IV K'!A:A,A658,'IV K'!B:B)</f>
        <v>0</v>
      </c>
      <c r="J658" s="40">
        <f>SUMIF('IV K'!A:A,A658,'IV K'!C:C)</f>
        <v>0</v>
      </c>
      <c r="K658" s="40">
        <f>SUMIF('2021 BEZ CLP'!A:A,A658,'2021 BEZ CLP'!B:B)</f>
        <v>1298.75</v>
      </c>
      <c r="L658" s="40">
        <f>SUMIF('2021 BEZ CLP'!A:A,A658,'2021 BEZ CLP'!C:C)</f>
        <v>599.21</v>
      </c>
    </row>
    <row r="659" spans="1:12">
      <c r="A659" s="44" t="s">
        <v>556</v>
      </c>
      <c r="B659" s="44" t="s">
        <v>422</v>
      </c>
      <c r="C659" s="3">
        <f>SUMIF('I K'!A:A,A659,'I K'!B:B)</f>
        <v>193.03</v>
      </c>
      <c r="D659" s="3">
        <f>SUMIF('I K'!A:A,A659,'I K'!C:C)</f>
        <v>162.06200000000001</v>
      </c>
      <c r="E659" s="3">
        <f>SUMIF('II K'!A:A,A659,'II K'!B:B)</f>
        <v>208.95</v>
      </c>
      <c r="F659" s="40">
        <f>SUMIF('II K'!A:A,A659,'II K'!C:C)</f>
        <v>172.62</v>
      </c>
      <c r="G659" s="40">
        <f>SUMIF('III K'!A:A,A659,'III K'!B:B)</f>
        <v>190.05</v>
      </c>
      <c r="H659" s="40">
        <f>SUMIF('III K'!A:A,A659,'III K'!C:C)</f>
        <v>150.51300000000001</v>
      </c>
      <c r="I659" s="40">
        <f>SUMIF('IV K'!A:A,A659,'IV K'!B:B)</f>
        <v>0</v>
      </c>
      <c r="J659" s="40">
        <f>SUMIF('IV K'!A:A,A659,'IV K'!C:C)</f>
        <v>0</v>
      </c>
      <c r="K659" s="40">
        <f>SUMIF('2021 BEZ CLP'!A:A,A659,'2021 BEZ CLP'!B:B)</f>
        <v>592.03</v>
      </c>
      <c r="L659" s="40">
        <f>SUMIF('2021 BEZ CLP'!A:A,A659,'2021 BEZ CLP'!C:C)</f>
        <v>485.19499999999999</v>
      </c>
    </row>
    <row r="660" spans="1:12">
      <c r="A660" s="44" t="s">
        <v>530</v>
      </c>
      <c r="B660" s="44" t="s">
        <v>423</v>
      </c>
      <c r="C660" s="3">
        <f>SUMIF('I K'!A:A,A660,'I K'!B:B)</f>
        <v>0</v>
      </c>
      <c r="D660" s="3">
        <f>SUMIF('I K'!A:A,A660,'I K'!C:C)</f>
        <v>0</v>
      </c>
      <c r="E660" s="3">
        <f>SUMIF('II K'!A:A,A660,'II K'!B:B)</f>
        <v>0</v>
      </c>
      <c r="F660" s="40">
        <f>SUMIF('II K'!A:A,A660,'II K'!C:C)</f>
        <v>0</v>
      </c>
      <c r="G660" s="40">
        <f>SUMIF('III K'!A:A,A660,'III K'!B:B)</f>
        <v>0</v>
      </c>
      <c r="H660" s="40">
        <f>SUMIF('III K'!A:A,A660,'III K'!C:C)</f>
        <v>0</v>
      </c>
      <c r="I660" s="40">
        <f>SUMIF('IV K'!A:A,A660,'IV K'!B:B)</f>
        <v>307.8</v>
      </c>
      <c r="J660" s="40">
        <f>SUMIF('IV K'!A:A,A660,'IV K'!C:C)</f>
        <v>136.9</v>
      </c>
      <c r="K660" s="40">
        <f>SUMIF('2021 BEZ CLP'!A:A,A660,'2021 BEZ CLP'!B:B)</f>
        <v>307.8</v>
      </c>
      <c r="L660" s="40">
        <f>SUMIF('2021 BEZ CLP'!A:A,A660,'2021 BEZ CLP'!C:C)</f>
        <v>136.9</v>
      </c>
    </row>
    <row r="661" spans="1:12">
      <c r="A661" s="44" t="s">
        <v>610</v>
      </c>
      <c r="B661" s="44" t="s">
        <v>422</v>
      </c>
      <c r="C661" s="3">
        <f>SUMIF('I K'!A:A,A661,'I K'!B:B)</f>
        <v>0</v>
      </c>
      <c r="D661" s="3">
        <f>SUMIF('I K'!A:A,A661,'I K'!C:C)</f>
        <v>0</v>
      </c>
      <c r="E661" s="3">
        <f>SUMIF('II K'!A:A,A661,'II K'!B:B)</f>
        <v>0</v>
      </c>
      <c r="F661" s="40">
        <f>SUMIF('II K'!A:A,A661,'II K'!C:C)</f>
        <v>0</v>
      </c>
      <c r="G661" s="40">
        <f>SUMIF('III K'!A:A,A661,'III K'!B:B)</f>
        <v>1100</v>
      </c>
      <c r="H661" s="40">
        <f>SUMIF('III K'!A:A,A661,'III K'!C:C)</f>
        <v>576.29999999999995</v>
      </c>
      <c r="I661" s="40">
        <f>SUMIF('IV K'!A:A,A661,'IV K'!B:B)</f>
        <v>900</v>
      </c>
      <c r="J661" s="40">
        <f>SUMIF('IV K'!A:A,A661,'IV K'!C:C)</f>
        <v>387.9</v>
      </c>
      <c r="K661" s="40">
        <f>SUMIF('2021 BEZ CLP'!A:A,A661,'2021 BEZ CLP'!B:B)</f>
        <v>2000</v>
      </c>
      <c r="L661" s="40">
        <f>SUMIF('2021 BEZ CLP'!A:A,A661,'2021 BEZ CLP'!C:C)</f>
        <v>964.2</v>
      </c>
    </row>
    <row r="662" spans="1:12">
      <c r="A662" s="44" t="s">
        <v>651</v>
      </c>
      <c r="B662" s="44" t="s">
        <v>426</v>
      </c>
      <c r="C662" s="3">
        <f>SUMIF('I K'!A:A,A662,'I K'!B:B)</f>
        <v>0</v>
      </c>
      <c r="D662" s="3">
        <f>SUMIF('I K'!A:A,A662,'I K'!C:C)</f>
        <v>0</v>
      </c>
      <c r="E662" s="3">
        <f>SUMIF('II K'!A:A,A662,'II K'!B:B)</f>
        <v>151.65</v>
      </c>
      <c r="F662" s="40">
        <f>SUMIF('II K'!A:A,A662,'II K'!C:C)</f>
        <v>71.349999999999994</v>
      </c>
      <c r="G662" s="40">
        <f>SUMIF('III K'!A:A,A662,'III K'!B:B)</f>
        <v>0</v>
      </c>
      <c r="H662" s="40">
        <f>SUMIF('III K'!A:A,A662,'III K'!C:C)</f>
        <v>0</v>
      </c>
      <c r="I662" s="40">
        <f>SUMIF('IV K'!A:A,A662,'IV K'!B:B)</f>
        <v>0</v>
      </c>
      <c r="J662" s="40">
        <f>SUMIF('IV K'!A:A,A662,'IV K'!C:C)</f>
        <v>0</v>
      </c>
      <c r="K662" s="40">
        <f>SUMIF('2021 BEZ CLP'!A:A,A662,'2021 BEZ CLP'!B:B)</f>
        <v>151.65</v>
      </c>
      <c r="L662" s="40">
        <f>SUMIF('2021 BEZ CLP'!A:A,A662,'2021 BEZ CLP'!C:C)</f>
        <v>71.349999999999994</v>
      </c>
    </row>
    <row r="663" spans="1:12">
      <c r="A663" s="44" t="s">
        <v>456</v>
      </c>
      <c r="B663" s="44" t="s">
        <v>426</v>
      </c>
      <c r="C663" s="3">
        <f>SUMIF('I K'!A:A,A663,'I K'!B:B)</f>
        <v>0</v>
      </c>
      <c r="D663" s="3">
        <f>SUMIF('I K'!A:A,A663,'I K'!C:C)</f>
        <v>0</v>
      </c>
      <c r="E663" s="3">
        <f>SUMIF('II K'!A:A,A663,'II K'!B:B)</f>
        <v>0</v>
      </c>
      <c r="F663" s="40">
        <f>SUMIF('II K'!A:A,A663,'II K'!C:C)</f>
        <v>0</v>
      </c>
      <c r="G663" s="40">
        <f>SUMIF('III K'!A:A,A663,'III K'!B:B)</f>
        <v>1664</v>
      </c>
      <c r="H663" s="40">
        <f>SUMIF('III K'!A:A,A663,'III K'!C:C)</f>
        <v>628</v>
      </c>
      <c r="I663" s="40">
        <f>SUMIF('IV K'!A:A,A663,'IV K'!B:B)</f>
        <v>0</v>
      </c>
      <c r="J663" s="40">
        <f>SUMIF('IV K'!A:A,A663,'IV K'!C:C)</f>
        <v>0</v>
      </c>
      <c r="K663" s="40">
        <f>SUMIF('2021 BEZ CLP'!A:A,A663,'2021 BEZ CLP'!B:B)</f>
        <v>1664</v>
      </c>
      <c r="L663" s="40">
        <f>SUMIF('2021 BEZ CLP'!A:A,A663,'2021 BEZ CLP'!C:C)</f>
        <v>628</v>
      </c>
    </row>
    <row r="664" spans="1:12">
      <c r="A664" s="44" t="s">
        <v>615</v>
      </c>
      <c r="B664" s="44" t="s">
        <v>422</v>
      </c>
      <c r="C664" s="3">
        <f>SUMIF('I K'!A:A,A664,'I K'!B:B)</f>
        <v>0</v>
      </c>
      <c r="D664" s="3">
        <f>SUMIF('I K'!A:A,A664,'I K'!C:C)</f>
        <v>0</v>
      </c>
      <c r="E664" s="3">
        <f>SUMIF('II K'!A:A,A664,'II K'!B:B)</f>
        <v>394.5</v>
      </c>
      <c r="F664" s="40">
        <f>SUMIF('II K'!A:A,A664,'II K'!C:C)</f>
        <v>135.69999999999999</v>
      </c>
      <c r="G664" s="40">
        <f>SUMIF('III K'!A:A,A664,'III K'!B:B)</f>
        <v>0</v>
      </c>
      <c r="H664" s="40">
        <f>SUMIF('III K'!A:A,A664,'III K'!C:C)</f>
        <v>0</v>
      </c>
      <c r="I664" s="40">
        <f>SUMIF('IV K'!A:A,A664,'IV K'!B:B)</f>
        <v>0</v>
      </c>
      <c r="J664" s="40">
        <f>SUMIF('IV K'!A:A,A664,'IV K'!C:C)</f>
        <v>0</v>
      </c>
      <c r="K664" s="40">
        <f>SUMIF('2021 BEZ CLP'!A:A,A664,'2021 BEZ CLP'!B:B)</f>
        <v>394.5</v>
      </c>
      <c r="L664" s="40">
        <f>SUMIF('2021 BEZ CLP'!A:A,A664,'2021 BEZ CLP'!C:C)</f>
        <v>135.69999999999999</v>
      </c>
    </row>
    <row r="665" spans="1:12">
      <c r="A665" s="44" t="s">
        <v>669</v>
      </c>
      <c r="B665" s="44" t="s">
        <v>427</v>
      </c>
      <c r="C665" s="3">
        <f>SUMIF('I K'!A:A,A665,'I K'!B:B)</f>
        <v>503.08</v>
      </c>
      <c r="D665" s="3">
        <f>SUMIF('I K'!A:A,A665,'I K'!C:C)</f>
        <v>174.6</v>
      </c>
      <c r="E665" s="3">
        <f>SUMIF('II K'!A:A,A665,'II K'!B:B)</f>
        <v>1534.69</v>
      </c>
      <c r="F665" s="40">
        <f>SUMIF('II K'!A:A,A665,'II K'!C:C)</f>
        <v>449.04</v>
      </c>
      <c r="G665" s="40">
        <f>SUMIF('III K'!A:A,A665,'III K'!B:B)</f>
        <v>2460.14</v>
      </c>
      <c r="H665" s="40">
        <f>SUMIF('III K'!A:A,A665,'III K'!C:C)</f>
        <v>1060.29</v>
      </c>
      <c r="I665" s="40">
        <f>SUMIF('IV K'!A:A,A665,'IV K'!B:B)</f>
        <v>3674.79</v>
      </c>
      <c r="J665" s="40">
        <f>SUMIF('IV K'!A:A,A665,'IV K'!C:C)</f>
        <v>1329.43</v>
      </c>
      <c r="K665" s="40">
        <f>SUMIF('2021 BEZ CLP'!A:A,A665,'2021 BEZ CLP'!B:B)</f>
        <v>8172.7</v>
      </c>
      <c r="L665" s="40">
        <f>SUMIF('2021 BEZ CLP'!A:A,A665,'2021 BEZ CLP'!C:C)</f>
        <v>3013.36</v>
      </c>
    </row>
    <row r="666" spans="1:12">
      <c r="A666" s="44" t="s">
        <v>628</v>
      </c>
      <c r="B666" s="44" t="s">
        <v>422</v>
      </c>
      <c r="C666" s="3">
        <f>SUMIF('I K'!A:A,A666,'I K'!B:B)</f>
        <v>0</v>
      </c>
      <c r="D666" s="3">
        <f>SUMIF('I K'!A:A,A666,'I K'!C:C)</f>
        <v>0</v>
      </c>
      <c r="E666" s="3">
        <f>SUMIF('II K'!A:A,A666,'II K'!B:B)</f>
        <v>0</v>
      </c>
      <c r="F666" s="40">
        <f>SUMIF('II K'!A:A,A666,'II K'!C:C)</f>
        <v>0</v>
      </c>
      <c r="G666" s="40">
        <f>SUMIF('III K'!A:A,A666,'III K'!B:B)</f>
        <v>0</v>
      </c>
      <c r="H666" s="40">
        <f>SUMIF('III K'!A:A,A666,'III K'!C:C)</f>
        <v>0</v>
      </c>
      <c r="I666" s="40">
        <f>SUMIF('IV K'!A:A,A666,'IV K'!B:B)</f>
        <v>0</v>
      </c>
      <c r="J666" s="40">
        <f>SUMIF('IV K'!A:A,A666,'IV K'!C:C)</f>
        <v>0</v>
      </c>
      <c r="K666" s="40">
        <f>SUMIF('2021 BEZ CLP'!A:A,A666,'2021 BEZ CLP'!B:B)</f>
        <v>0</v>
      </c>
      <c r="L666" s="40">
        <f>SUMIF('2021 BEZ CLP'!A:A,A666,'2021 BEZ CLP'!C:C)</f>
        <v>0</v>
      </c>
    </row>
    <row r="667" spans="1:12">
      <c r="A667" s="44" t="s">
        <v>512</v>
      </c>
      <c r="B667" s="44" t="s">
        <v>422</v>
      </c>
      <c r="C667" s="3">
        <f>SUMIF('I K'!A:A,A667,'I K'!B:B)</f>
        <v>0</v>
      </c>
      <c r="D667" s="3">
        <f>SUMIF('I K'!A:A,A667,'I K'!C:C)</f>
        <v>0</v>
      </c>
      <c r="E667" s="3">
        <f>SUMIF('II K'!A:A,A667,'II K'!B:B)</f>
        <v>0</v>
      </c>
      <c r="F667" s="40">
        <f>SUMIF('II K'!A:A,A667,'II K'!C:C)</f>
        <v>0</v>
      </c>
      <c r="G667" s="40">
        <f>SUMIF('III K'!A:A,A667,'III K'!B:B)</f>
        <v>2128.15</v>
      </c>
      <c r="H667" s="40">
        <f>SUMIF('III K'!A:A,A667,'III K'!C:C)</f>
        <v>1158.8399999999999</v>
      </c>
      <c r="I667" s="40">
        <f>SUMIF('IV K'!A:A,A667,'IV K'!B:B)</f>
        <v>0</v>
      </c>
      <c r="J667" s="40">
        <f>SUMIF('IV K'!A:A,A667,'IV K'!C:C)</f>
        <v>0</v>
      </c>
      <c r="K667" s="40">
        <f>SUMIF('2021 BEZ CLP'!A:A,A667,'2021 BEZ CLP'!B:B)</f>
        <v>2128.15</v>
      </c>
      <c r="L667" s="40">
        <f>SUMIF('2021 BEZ CLP'!A:A,A667,'2021 BEZ CLP'!C:C)</f>
        <v>1158.8399999999999</v>
      </c>
    </row>
    <row r="668" spans="1:12">
      <c r="A668" s="44" t="s">
        <v>634</v>
      </c>
      <c r="B668" s="44" t="s">
        <v>427</v>
      </c>
      <c r="C668" s="3">
        <f>SUMIF('I K'!A:A,A668,'I K'!B:B)</f>
        <v>5382</v>
      </c>
      <c r="D668" s="3">
        <f>SUMIF('I K'!A:A,A668,'I K'!C:C)</f>
        <v>936</v>
      </c>
      <c r="E668" s="3">
        <f>SUMIF('II K'!A:A,A668,'II K'!B:B)</f>
        <v>-2159.6999999999998</v>
      </c>
      <c r="F668" s="40">
        <f>SUMIF('II K'!A:A,A668,'II K'!C:C)</f>
        <v>-1458.6</v>
      </c>
      <c r="G668" s="40">
        <f>SUMIF('III K'!A:A,A668,'III K'!B:B)</f>
        <v>0</v>
      </c>
      <c r="H668" s="40">
        <f>SUMIF('III K'!A:A,A668,'III K'!C:C)</f>
        <v>0</v>
      </c>
      <c r="I668" s="40">
        <f>SUMIF('IV K'!A:A,A668,'IV K'!B:B)</f>
        <v>0</v>
      </c>
      <c r="J668" s="40">
        <f>SUMIF('IV K'!A:A,A668,'IV K'!C:C)</f>
        <v>0</v>
      </c>
      <c r="K668" s="40">
        <f>SUMIF('2021 BEZ CLP'!A:A,A668,'2021 BEZ CLP'!B:B)</f>
        <v>3222.3</v>
      </c>
      <c r="L668" s="40">
        <f>SUMIF('2021 BEZ CLP'!A:A,A668,'2021 BEZ CLP'!C:C)</f>
        <v>560.4</v>
      </c>
    </row>
    <row r="669" spans="1:12">
      <c r="A669" s="44" t="s">
        <v>635</v>
      </c>
      <c r="B669" s="44" t="s">
        <v>427</v>
      </c>
      <c r="C669" s="3">
        <f>SUMIF('I K'!A:A,A669,'I K'!B:B)</f>
        <v>0</v>
      </c>
      <c r="D669" s="3">
        <f>SUMIF('I K'!A:A,A669,'I K'!C:C)</f>
        <v>0</v>
      </c>
      <c r="E669" s="3">
        <f>SUMIF('II K'!A:A,A669,'II K'!B:B)</f>
        <v>2684.62</v>
      </c>
      <c r="F669" s="40">
        <f>SUMIF('II K'!A:A,A669,'II K'!C:C)</f>
        <v>974.54200000000003</v>
      </c>
      <c r="G669" s="40">
        <f>SUMIF('III K'!A:A,A669,'III K'!B:B)</f>
        <v>3061.88</v>
      </c>
      <c r="H669" s="40">
        <f>SUMIF('III K'!A:A,A669,'III K'!C:C)</f>
        <v>1346.69</v>
      </c>
      <c r="I669" s="40">
        <f>SUMIF('IV K'!A:A,A669,'IV K'!B:B)</f>
        <v>0</v>
      </c>
      <c r="J669" s="40">
        <f>SUMIF('IV K'!A:A,A669,'IV K'!C:C)</f>
        <v>0</v>
      </c>
      <c r="K669" s="40">
        <f>SUMIF('2021 BEZ CLP'!A:A,A669,'2021 BEZ CLP'!B:B)</f>
        <v>5746.5</v>
      </c>
      <c r="L669" s="40">
        <f>SUMIF('2021 BEZ CLP'!A:A,A669,'2021 BEZ CLP'!C:C)</f>
        <v>2321.232</v>
      </c>
    </row>
    <row r="670" spans="1:12">
      <c r="A670" s="44" t="s">
        <v>827</v>
      </c>
      <c r="B670" s="44" t="s">
        <v>422</v>
      </c>
      <c r="C670" s="3">
        <f>SUMIF('I K'!A:A,A670,'I K'!B:B)</f>
        <v>0</v>
      </c>
      <c r="D670" s="3">
        <f>SUMIF('I K'!A:A,A670,'I K'!C:C)</f>
        <v>0</v>
      </c>
      <c r="E670" s="3">
        <f>SUMIF('II K'!A:A,A670,'II K'!B:B)</f>
        <v>0</v>
      </c>
      <c r="F670" s="40">
        <f>SUMIF('II K'!A:A,A670,'II K'!C:C)</f>
        <v>0</v>
      </c>
      <c r="G670" s="40">
        <f>SUMIF('III K'!A:A,A670,'III K'!B:B)</f>
        <v>0</v>
      </c>
      <c r="H670" s="40">
        <f>SUMIF('III K'!A:A,A670,'III K'!C:C)</f>
        <v>0</v>
      </c>
      <c r="I670" s="40">
        <f>SUMIF('IV K'!A:A,A670,'IV K'!B:B)</f>
        <v>0</v>
      </c>
      <c r="J670" s="40">
        <f>SUMIF('IV K'!A:A,A670,'IV K'!C:C)</f>
        <v>0</v>
      </c>
      <c r="K670" s="40">
        <f>SUMIF('2021 BEZ CLP'!A:A,A670,'2021 BEZ CLP'!B:B)</f>
        <v>0</v>
      </c>
      <c r="L670" s="40">
        <f>SUMIF('2021 BEZ CLP'!A:A,A670,'2021 BEZ CLP'!C:C)</f>
        <v>0</v>
      </c>
    </row>
    <row r="671" spans="1:12">
      <c r="A671" s="44" t="s">
        <v>705</v>
      </c>
      <c r="B671" s="44" t="s">
        <v>422</v>
      </c>
      <c r="C671" s="3">
        <f>SUMIF('I K'!A:A,A671,'I K'!B:B)</f>
        <v>0</v>
      </c>
      <c r="D671" s="3">
        <f>SUMIF('I K'!A:A,A671,'I K'!C:C)</f>
        <v>0</v>
      </c>
      <c r="E671" s="3">
        <f>SUMIF('II K'!A:A,A671,'II K'!B:B)</f>
        <v>0</v>
      </c>
      <c r="F671" s="40">
        <f>SUMIF('II K'!A:A,A671,'II K'!C:C)</f>
        <v>0</v>
      </c>
      <c r="G671" s="40">
        <f>SUMIF('III K'!A:A,A671,'III K'!B:B)</f>
        <v>0</v>
      </c>
      <c r="H671" s="40">
        <f>SUMIF('III K'!A:A,A671,'III K'!C:C)</f>
        <v>0</v>
      </c>
      <c r="I671" s="40">
        <f>SUMIF('IV K'!A:A,A671,'IV K'!B:B)</f>
        <v>175.63</v>
      </c>
      <c r="J671" s="40">
        <f>SUMIF('IV K'!A:A,A671,'IV K'!C:C)</f>
        <v>79.540000000000006</v>
      </c>
      <c r="K671" s="40">
        <f>SUMIF('2021 BEZ CLP'!A:A,A671,'2021 BEZ CLP'!B:B)</f>
        <v>175.63</v>
      </c>
      <c r="L671" s="40">
        <f>SUMIF('2021 BEZ CLP'!A:A,A671,'2021 BEZ CLP'!C:C)</f>
        <v>79.540000000000006</v>
      </c>
    </row>
    <row r="672" spans="1:12">
      <c r="A672" s="44" t="s">
        <v>828</v>
      </c>
      <c r="B672" s="44" t="s">
        <v>427</v>
      </c>
      <c r="C672" s="3">
        <f>SUMIF('I K'!A:A,A672,'I K'!B:B)</f>
        <v>0</v>
      </c>
      <c r="D672" s="3">
        <f>SUMIF('I K'!A:A,A672,'I K'!C:C)</f>
        <v>0</v>
      </c>
      <c r="E672" s="3">
        <f>SUMIF('II K'!A:A,A672,'II K'!B:B)</f>
        <v>0</v>
      </c>
      <c r="F672" s="40">
        <f>SUMIF('II K'!A:A,A672,'II K'!C:C)</f>
        <v>0</v>
      </c>
      <c r="G672" s="40">
        <f>SUMIF('III K'!A:A,A672,'III K'!B:B)</f>
        <v>0</v>
      </c>
      <c r="H672" s="40">
        <f>SUMIF('III K'!A:A,A672,'III K'!C:C)</f>
        <v>0</v>
      </c>
      <c r="I672" s="40">
        <f>SUMIF('IV K'!A:A,A672,'IV K'!B:B)</f>
        <v>0</v>
      </c>
      <c r="J672" s="40">
        <f>SUMIF('IV K'!A:A,A672,'IV K'!C:C)</f>
        <v>0</v>
      </c>
      <c r="K672" s="40">
        <f>SUMIF('2021 BEZ CLP'!A:A,A672,'2021 BEZ CLP'!B:B)</f>
        <v>0</v>
      </c>
      <c r="L672" s="40">
        <f>SUMIF('2021 BEZ CLP'!A:A,A672,'2021 BEZ CLP'!C:C)</f>
        <v>0</v>
      </c>
    </row>
    <row r="673" spans="1:12">
      <c r="A673" s="44" t="s">
        <v>688</v>
      </c>
      <c r="B673" s="44" t="s">
        <v>426</v>
      </c>
      <c r="C673" s="3">
        <f>SUMIF('I K'!A:A,A673,'I K'!B:B)</f>
        <v>5907.02</v>
      </c>
      <c r="D673" s="3">
        <f>SUMIF('I K'!A:A,A673,'I K'!C:C)</f>
        <v>1935.69</v>
      </c>
      <c r="E673" s="3">
        <f>SUMIF('II K'!A:A,A673,'II K'!B:B)</f>
        <v>243.4</v>
      </c>
      <c r="F673" s="40">
        <f>SUMIF('II K'!A:A,A673,'II K'!C:C)</f>
        <v>137.51</v>
      </c>
      <c r="G673" s="40">
        <f>SUMIF('III K'!A:A,A673,'III K'!B:B)</f>
        <v>0</v>
      </c>
      <c r="H673" s="40">
        <f>SUMIF('III K'!A:A,A673,'III K'!C:C)</f>
        <v>0</v>
      </c>
      <c r="I673" s="40">
        <f>SUMIF('IV K'!A:A,A673,'IV K'!B:B)</f>
        <v>0</v>
      </c>
      <c r="J673" s="40">
        <f>SUMIF('IV K'!A:A,A673,'IV K'!C:C)</f>
        <v>0</v>
      </c>
      <c r="K673" s="40">
        <f>SUMIF('2021 BEZ CLP'!A:A,A673,'2021 BEZ CLP'!B:B)</f>
        <v>6150.42</v>
      </c>
      <c r="L673" s="40">
        <f>SUMIF('2021 BEZ CLP'!A:A,A673,'2021 BEZ CLP'!C:C)</f>
        <v>2073.1999999999998</v>
      </c>
    </row>
    <row r="674" spans="1:12">
      <c r="A674" s="44" t="s">
        <v>652</v>
      </c>
      <c r="B674" s="44" t="s">
        <v>422</v>
      </c>
      <c r="C674" s="3">
        <f>SUMIF('I K'!A:A,A674,'I K'!B:B)</f>
        <v>763.65</v>
      </c>
      <c r="D674" s="3">
        <f>SUMIF('I K'!A:A,A674,'I K'!C:C)</f>
        <v>336.26</v>
      </c>
      <c r="E674" s="3">
        <f>SUMIF('II K'!A:A,A674,'II K'!B:B)</f>
        <v>0</v>
      </c>
      <c r="F674" s="40">
        <f>SUMIF('II K'!A:A,A674,'II K'!C:C)</f>
        <v>0</v>
      </c>
      <c r="G674" s="40">
        <f>SUMIF('III K'!A:A,A674,'III K'!B:B)</f>
        <v>0</v>
      </c>
      <c r="H674" s="40">
        <f>SUMIF('III K'!A:A,A674,'III K'!C:C)</f>
        <v>0</v>
      </c>
      <c r="I674" s="40">
        <f>SUMIF('IV K'!A:A,A674,'IV K'!B:B)</f>
        <v>640.03</v>
      </c>
      <c r="J674" s="40">
        <f>SUMIF('IV K'!A:A,A674,'IV K'!C:C)</f>
        <v>286.48599999999999</v>
      </c>
      <c r="K674" s="40">
        <f>SUMIF('2021 BEZ CLP'!A:A,A674,'2021 BEZ CLP'!B:B)</f>
        <v>1403.68</v>
      </c>
      <c r="L674" s="40">
        <f>SUMIF('2021 BEZ CLP'!A:A,A674,'2021 BEZ CLP'!C:C)</f>
        <v>622.74599999999998</v>
      </c>
    </row>
    <row r="675" spans="1:12">
      <c r="A675" s="44" t="s">
        <v>638</v>
      </c>
      <c r="B675" s="44" t="s">
        <v>422</v>
      </c>
      <c r="C675" s="3">
        <f>SUMIF('I K'!A:A,A675,'I K'!B:B)</f>
        <v>1388.5</v>
      </c>
      <c r="D675" s="3">
        <f>SUMIF('I K'!A:A,A675,'I K'!C:C)</f>
        <v>469.25</v>
      </c>
      <c r="E675" s="3">
        <f>SUMIF('II K'!A:A,A675,'II K'!B:B)</f>
        <v>0</v>
      </c>
      <c r="F675" s="40">
        <f>SUMIF('II K'!A:A,A675,'II K'!C:C)</f>
        <v>0</v>
      </c>
      <c r="G675" s="40">
        <f>SUMIF('III K'!A:A,A675,'III K'!B:B)</f>
        <v>0</v>
      </c>
      <c r="H675" s="40">
        <f>SUMIF('III K'!A:A,A675,'III K'!C:C)</f>
        <v>0</v>
      </c>
      <c r="I675" s="40">
        <f>SUMIF('IV K'!A:A,A675,'IV K'!B:B)</f>
        <v>100.7</v>
      </c>
      <c r="J675" s="40">
        <f>SUMIF('IV K'!A:A,A675,'IV K'!C:C)</f>
        <v>31.6</v>
      </c>
      <c r="K675" s="40">
        <f>SUMIF('2021 BEZ CLP'!A:A,A675,'2021 BEZ CLP'!B:B)</f>
        <v>1489.2</v>
      </c>
      <c r="L675" s="40">
        <f>SUMIF('2021 BEZ CLP'!A:A,A675,'2021 BEZ CLP'!C:C)</f>
        <v>500.85</v>
      </c>
    </row>
    <row r="676" spans="1:12">
      <c r="A676" s="44" t="s">
        <v>639</v>
      </c>
      <c r="B676" s="44" t="s">
        <v>422</v>
      </c>
      <c r="C676" s="3">
        <f>SUMIF('I K'!A:A,A676,'I K'!B:B)</f>
        <v>0</v>
      </c>
      <c r="D676" s="3">
        <f>SUMIF('I K'!A:A,A676,'I K'!C:C)</f>
        <v>0</v>
      </c>
      <c r="E676" s="3">
        <f>SUMIF('II K'!A:A,A676,'II K'!B:B)</f>
        <v>0</v>
      </c>
      <c r="F676" s="40">
        <f>SUMIF('II K'!A:A,A676,'II K'!C:C)</f>
        <v>0</v>
      </c>
      <c r="G676" s="40">
        <f>SUMIF('III K'!A:A,A676,'III K'!B:B)</f>
        <v>423.7</v>
      </c>
      <c r="H676" s="40">
        <f>SUMIF('III K'!A:A,A676,'III K'!C:C)</f>
        <v>167.66</v>
      </c>
      <c r="I676" s="40">
        <f>SUMIF('IV K'!A:A,A676,'IV K'!B:B)</f>
        <v>0</v>
      </c>
      <c r="J676" s="40">
        <f>SUMIF('IV K'!A:A,A676,'IV K'!C:C)</f>
        <v>0</v>
      </c>
      <c r="K676" s="40">
        <f>SUMIF('2021 BEZ CLP'!A:A,A676,'2021 BEZ CLP'!B:B)</f>
        <v>423.7</v>
      </c>
      <c r="L676" s="40">
        <f>SUMIF('2021 BEZ CLP'!A:A,A676,'2021 BEZ CLP'!C:C)</f>
        <v>167.66</v>
      </c>
    </row>
    <row r="677" spans="1:12">
      <c r="A677" s="44" t="s">
        <v>697</v>
      </c>
      <c r="B677" s="44" t="s">
        <v>426</v>
      </c>
      <c r="C677" s="3">
        <f>SUMIF('I K'!A:A,A677,'I K'!B:B)</f>
        <v>15478.2</v>
      </c>
      <c r="D677" s="3">
        <f>SUMIF('I K'!A:A,A677,'I K'!C:C)</f>
        <v>6633.41</v>
      </c>
      <c r="E677" s="3">
        <f>SUMIF('II K'!A:A,A677,'II K'!B:B)</f>
        <v>24463.8</v>
      </c>
      <c r="F677" s="40">
        <f>SUMIF('II K'!A:A,A677,'II K'!C:C)</f>
        <v>10195.34</v>
      </c>
      <c r="G677" s="40">
        <f>SUMIF('III K'!A:A,A677,'III K'!B:B)</f>
        <v>23466.6</v>
      </c>
      <c r="H677" s="40">
        <f>SUMIF('III K'!A:A,A677,'III K'!C:C)</f>
        <v>9921.9500000000007</v>
      </c>
      <c r="I677" s="40">
        <f>SUMIF('IV K'!A:A,A677,'IV K'!B:B)</f>
        <v>31455</v>
      </c>
      <c r="J677" s="40">
        <f>SUMIF('IV K'!A:A,A677,'IV K'!C:C)</f>
        <v>13169.38</v>
      </c>
      <c r="K677" s="40">
        <f>SUMIF('2021 BEZ CLP'!A:A,A677,'2021 BEZ CLP'!B:B)</f>
        <v>94863.6</v>
      </c>
      <c r="L677" s="40">
        <f>SUMIF('2021 BEZ CLP'!A:A,A677,'2021 BEZ CLP'!C:C)</f>
        <v>39920.080000000002</v>
      </c>
    </row>
    <row r="678" spans="1:12">
      <c r="A678" s="44" t="s">
        <v>653</v>
      </c>
      <c r="B678" s="44" t="s">
        <v>422</v>
      </c>
      <c r="C678" s="3">
        <f>SUMIF('I K'!A:A,A678,'I K'!B:B)</f>
        <v>0</v>
      </c>
      <c r="D678" s="3">
        <f>SUMIF('I K'!A:A,A678,'I K'!C:C)</f>
        <v>0</v>
      </c>
      <c r="E678" s="3">
        <f>SUMIF('II K'!A:A,A678,'II K'!B:B)</f>
        <v>12125.1</v>
      </c>
      <c r="F678" s="40">
        <f>SUMIF('II K'!A:A,A678,'II K'!C:C)</f>
        <v>2888.4479999999999</v>
      </c>
      <c r="G678" s="40">
        <f>SUMIF('III K'!A:A,A678,'III K'!B:B)</f>
        <v>12125.1</v>
      </c>
      <c r="H678" s="40">
        <f>SUMIF('III K'!A:A,A678,'III K'!C:C)</f>
        <v>2704.3380000000002</v>
      </c>
      <c r="I678" s="40">
        <f>SUMIF('IV K'!A:A,A678,'IV K'!B:B)</f>
        <v>12125.1</v>
      </c>
      <c r="J678" s="40">
        <f>SUMIF('IV K'!A:A,A678,'IV K'!C:C)</f>
        <v>2607.3420000000001</v>
      </c>
      <c r="K678" s="40">
        <f>SUMIF('2021 BEZ CLP'!A:A,A678,'2021 BEZ CLP'!B:B)</f>
        <v>36375.300000000003</v>
      </c>
      <c r="L678" s="40">
        <f>SUMIF('2021 BEZ CLP'!A:A,A678,'2021 BEZ CLP'!C:C)</f>
        <v>8200.1280000000006</v>
      </c>
    </row>
    <row r="679" spans="1:12">
      <c r="A679" s="44" t="s">
        <v>640</v>
      </c>
      <c r="B679" s="44" t="s">
        <v>422</v>
      </c>
      <c r="C679" s="3">
        <f>SUMIF('I K'!A:A,A679,'I K'!B:B)</f>
        <v>420</v>
      </c>
      <c r="D679" s="3">
        <f>SUMIF('I K'!A:A,A679,'I K'!C:C)</f>
        <v>155.6</v>
      </c>
      <c r="E679" s="3">
        <f>SUMIF('II K'!A:A,A679,'II K'!B:B)</f>
        <v>0</v>
      </c>
      <c r="F679" s="40">
        <f>SUMIF('II K'!A:A,A679,'II K'!C:C)</f>
        <v>0</v>
      </c>
      <c r="G679" s="40">
        <f>SUMIF('III K'!A:A,A679,'III K'!B:B)</f>
        <v>420</v>
      </c>
      <c r="H679" s="40">
        <f>SUMIF('III K'!A:A,A679,'III K'!C:C)</f>
        <v>150.1</v>
      </c>
      <c r="I679" s="40">
        <f>SUMIF('IV K'!A:A,A679,'IV K'!B:B)</f>
        <v>0</v>
      </c>
      <c r="J679" s="40">
        <f>SUMIF('IV K'!A:A,A679,'IV K'!C:C)</f>
        <v>0</v>
      </c>
      <c r="K679" s="40">
        <f>SUMIF('2021 BEZ CLP'!A:A,A679,'2021 BEZ CLP'!B:B)</f>
        <v>840</v>
      </c>
      <c r="L679" s="40">
        <f>SUMIF('2021 BEZ CLP'!A:A,A679,'2021 BEZ CLP'!C:C)</f>
        <v>305.7</v>
      </c>
    </row>
    <row r="680" spans="1:12">
      <c r="A680" s="44" t="s">
        <v>641</v>
      </c>
      <c r="B680" s="44" t="s">
        <v>426</v>
      </c>
      <c r="C680" s="3">
        <f>SUMIF('I K'!A:A,A680,'I K'!B:B)</f>
        <v>0</v>
      </c>
      <c r="D680" s="3">
        <f>SUMIF('I K'!A:A,A680,'I K'!C:C)</f>
        <v>0</v>
      </c>
      <c r="E680" s="3">
        <f>SUMIF('II K'!A:A,A680,'II K'!B:B)</f>
        <v>1790</v>
      </c>
      <c r="F680" s="40">
        <f>SUMIF('II K'!A:A,A680,'II K'!C:C)</f>
        <v>517</v>
      </c>
      <c r="G680" s="40">
        <f>SUMIF('III K'!A:A,A680,'III K'!B:B)</f>
        <v>2506</v>
      </c>
      <c r="H680" s="40">
        <f>SUMIF('III K'!A:A,A680,'III K'!C:C)</f>
        <v>686.24</v>
      </c>
      <c r="I680" s="40">
        <f>SUMIF('IV K'!A:A,A680,'IV K'!B:B)</f>
        <v>0</v>
      </c>
      <c r="J680" s="40">
        <f>SUMIF('IV K'!A:A,A680,'IV K'!C:C)</f>
        <v>0</v>
      </c>
      <c r="K680" s="40">
        <f>SUMIF('2021 BEZ CLP'!A:A,A680,'2021 BEZ CLP'!B:B)</f>
        <v>4296</v>
      </c>
      <c r="L680" s="40">
        <f>SUMIF('2021 BEZ CLP'!A:A,A680,'2021 BEZ CLP'!C:C)</f>
        <v>1203.24</v>
      </c>
    </row>
    <row r="681" spans="1:12">
      <c r="A681" s="44" t="s">
        <v>654</v>
      </c>
      <c r="B681" s="44" t="s">
        <v>426</v>
      </c>
      <c r="C681" s="3">
        <f>SUMIF('I K'!A:A,A681,'I K'!B:B)</f>
        <v>0</v>
      </c>
      <c r="D681" s="3">
        <f>SUMIF('I K'!A:A,A681,'I K'!C:C)</f>
        <v>0</v>
      </c>
      <c r="E681" s="3">
        <f>SUMIF('II K'!A:A,A681,'II K'!B:B)</f>
        <v>0</v>
      </c>
      <c r="F681" s="40">
        <f>SUMIF('II K'!A:A,A681,'II K'!C:C)</f>
        <v>0</v>
      </c>
      <c r="G681" s="40">
        <f>SUMIF('III K'!A:A,A681,'III K'!B:B)</f>
        <v>0</v>
      </c>
      <c r="H681" s="40">
        <f>SUMIF('III K'!A:A,A681,'III K'!C:C)</f>
        <v>0</v>
      </c>
      <c r="I681" s="40">
        <f>SUMIF('IV K'!A:A,A681,'IV K'!B:B)</f>
        <v>220</v>
      </c>
      <c r="J681" s="40">
        <f>SUMIF('IV K'!A:A,A681,'IV K'!C:C)</f>
        <v>195.74</v>
      </c>
      <c r="K681" s="40">
        <f>SUMIF('2021 BEZ CLP'!A:A,A681,'2021 BEZ CLP'!B:B)</f>
        <v>220</v>
      </c>
      <c r="L681" s="40">
        <f>SUMIF('2021 BEZ CLP'!A:A,A681,'2021 BEZ CLP'!C:C)</f>
        <v>195.74</v>
      </c>
    </row>
    <row r="682" spans="1:12">
      <c r="A682" s="44" t="s">
        <v>642</v>
      </c>
      <c r="B682" s="44" t="s">
        <v>427</v>
      </c>
      <c r="C682" s="3">
        <f>SUMIF('I K'!A:A,A682,'I K'!B:B)</f>
        <v>6624.6</v>
      </c>
      <c r="D682" s="3">
        <f>SUMIF('I K'!A:A,A682,'I K'!C:C)</f>
        <v>2031.71</v>
      </c>
      <c r="E682" s="3">
        <f>SUMIF('II K'!A:A,A682,'II K'!B:B)</f>
        <v>0</v>
      </c>
      <c r="F682" s="40">
        <f>SUMIF('II K'!A:A,A682,'II K'!C:C)</f>
        <v>0</v>
      </c>
      <c r="G682" s="40">
        <f>SUMIF('III K'!A:A,A682,'III K'!B:B)</f>
        <v>4505.5</v>
      </c>
      <c r="H682" s="40">
        <f>SUMIF('III K'!A:A,A682,'III K'!C:C)</f>
        <v>1306</v>
      </c>
      <c r="I682" s="40">
        <f>SUMIF('IV K'!A:A,A682,'IV K'!B:B)</f>
        <v>0</v>
      </c>
      <c r="J682" s="40">
        <f>SUMIF('IV K'!A:A,A682,'IV K'!C:C)</f>
        <v>0</v>
      </c>
      <c r="K682" s="40">
        <f>SUMIF('2021 BEZ CLP'!A:A,A682,'2021 BEZ CLP'!B:B)</f>
        <v>11130.1</v>
      </c>
      <c r="L682" s="40">
        <f>SUMIF('2021 BEZ CLP'!A:A,A682,'2021 BEZ CLP'!C:C)</f>
        <v>3337.71</v>
      </c>
    </row>
    <row r="683" spans="1:12">
      <c r="A683" s="44" t="s">
        <v>667</v>
      </c>
      <c r="B683" s="44" t="s">
        <v>423</v>
      </c>
      <c r="C683" s="3">
        <f>SUMIF('I K'!A:A,A683,'I K'!B:B)</f>
        <v>4908.6000000000004</v>
      </c>
      <c r="D683" s="3">
        <f>SUMIF('I K'!A:A,A683,'I K'!C:C)</f>
        <v>2020.17</v>
      </c>
      <c r="E683" s="3">
        <f>SUMIF('II K'!A:A,A683,'II K'!B:B)</f>
        <v>7919.77</v>
      </c>
      <c r="F683" s="40">
        <f>SUMIF('II K'!A:A,A683,'II K'!C:C)</f>
        <v>3703.04</v>
      </c>
      <c r="G683" s="40">
        <f>SUMIF('III K'!A:A,A683,'III K'!B:B)</f>
        <v>3878.4</v>
      </c>
      <c r="H683" s="40">
        <f>SUMIF('III K'!A:A,A683,'III K'!C:C)</f>
        <v>1571.52</v>
      </c>
      <c r="I683" s="40">
        <f>SUMIF('IV K'!A:A,A683,'IV K'!B:B)</f>
        <v>5817.6</v>
      </c>
      <c r="J683" s="40">
        <f>SUMIF('IV K'!A:A,A683,'IV K'!C:C)</f>
        <v>2289.42</v>
      </c>
      <c r="K683" s="40">
        <f>SUMIF('2021 BEZ CLP'!A:A,A683,'2021 BEZ CLP'!B:B)</f>
        <v>22524.37</v>
      </c>
      <c r="L683" s="40">
        <f>SUMIF('2021 BEZ CLP'!A:A,A683,'2021 BEZ CLP'!C:C)</f>
        <v>9584.15</v>
      </c>
    </row>
    <row r="684" spans="1:12">
      <c r="A684" s="44" t="s">
        <v>542</v>
      </c>
      <c r="B684" s="44" t="s">
        <v>423</v>
      </c>
      <c r="C684" s="3">
        <f>SUMIF('I K'!A:A,A684,'I K'!B:B)</f>
        <v>22667.98</v>
      </c>
      <c r="D684" s="3">
        <f>SUMIF('I K'!A:A,A684,'I K'!C:C)</f>
        <v>6525.5875999999998</v>
      </c>
      <c r="E684" s="3">
        <f>SUMIF('II K'!A:A,A684,'II K'!B:B)</f>
        <v>7084.8</v>
      </c>
      <c r="F684" s="40">
        <f>SUMIF('II K'!A:A,A684,'II K'!C:C)</f>
        <v>1824.76</v>
      </c>
      <c r="G684" s="40">
        <f>SUMIF('III K'!A:A,A684,'III K'!B:B)</f>
        <v>52805.2</v>
      </c>
      <c r="H684" s="40">
        <f>SUMIF('III K'!A:A,A684,'III K'!C:C)</f>
        <v>11604.98</v>
      </c>
      <c r="I684" s="40">
        <f>SUMIF('IV K'!A:A,A684,'IV K'!B:B)</f>
        <v>19355.5</v>
      </c>
      <c r="J684" s="40">
        <f>SUMIF('IV K'!A:A,A684,'IV K'!C:C)</f>
        <v>5635.05</v>
      </c>
      <c r="K684" s="40">
        <f>SUMIF('2021 BEZ CLP'!A:A,A684,'2021 BEZ CLP'!B:B)</f>
        <v>101913.48</v>
      </c>
      <c r="L684" s="40">
        <f>SUMIF('2021 BEZ CLP'!A:A,A684,'2021 BEZ CLP'!C:C)</f>
        <v>25590.3776</v>
      </c>
    </row>
    <row r="685" spans="1:12">
      <c r="A685" s="44" t="s">
        <v>655</v>
      </c>
      <c r="B685" s="44" t="s">
        <v>427</v>
      </c>
      <c r="C685" s="3">
        <f>SUMIF('I K'!A:A,A685,'I K'!B:B)</f>
        <v>831</v>
      </c>
      <c r="D685" s="3">
        <f>SUMIF('I K'!A:A,A685,'I K'!C:C)</f>
        <v>450.75</v>
      </c>
      <c r="E685" s="3">
        <f>SUMIF('II K'!A:A,A685,'II K'!B:B)</f>
        <v>0</v>
      </c>
      <c r="F685" s="40">
        <f>SUMIF('II K'!A:A,A685,'II K'!C:C)</f>
        <v>0</v>
      </c>
      <c r="G685" s="40">
        <f>SUMIF('III K'!A:A,A685,'III K'!B:B)</f>
        <v>0</v>
      </c>
      <c r="H685" s="40">
        <f>SUMIF('III K'!A:A,A685,'III K'!C:C)</f>
        <v>0</v>
      </c>
      <c r="I685" s="40">
        <f>SUMIF('IV K'!A:A,A685,'IV K'!B:B)</f>
        <v>0</v>
      </c>
      <c r="J685" s="40">
        <f>SUMIF('IV K'!A:A,A685,'IV K'!C:C)</f>
        <v>0</v>
      </c>
      <c r="K685" s="40">
        <f>SUMIF('2021 BEZ CLP'!A:A,A685,'2021 BEZ CLP'!B:B)</f>
        <v>831</v>
      </c>
      <c r="L685" s="40">
        <f>SUMIF('2021 BEZ CLP'!A:A,A685,'2021 BEZ CLP'!C:C)</f>
        <v>450.75</v>
      </c>
    </row>
    <row r="686" spans="1:12">
      <c r="A686" s="44" t="s">
        <v>656</v>
      </c>
      <c r="B686" s="44" t="s">
        <v>422</v>
      </c>
      <c r="C686" s="3">
        <f>SUMIF('I K'!A:A,A686,'I K'!B:B)</f>
        <v>277.08</v>
      </c>
      <c r="D686" s="3">
        <f>SUMIF('I K'!A:A,A686,'I K'!C:C)</f>
        <v>88.683000000000007</v>
      </c>
      <c r="E686" s="3">
        <f>SUMIF('II K'!A:A,A686,'II K'!B:B)</f>
        <v>0</v>
      </c>
      <c r="F686" s="40">
        <f>SUMIF('II K'!A:A,A686,'II K'!C:C)</f>
        <v>0</v>
      </c>
      <c r="G686" s="40">
        <f>SUMIF('III K'!A:A,A686,'III K'!B:B)</f>
        <v>0</v>
      </c>
      <c r="H686" s="40">
        <f>SUMIF('III K'!A:A,A686,'III K'!C:C)</f>
        <v>0</v>
      </c>
      <c r="I686" s="40">
        <f>SUMIF('IV K'!A:A,A686,'IV K'!B:B)</f>
        <v>183.2</v>
      </c>
      <c r="J686" s="40">
        <f>SUMIF('IV K'!A:A,A686,'IV K'!C:C)</f>
        <v>61.04</v>
      </c>
      <c r="K686" s="40">
        <f>SUMIF('2021 BEZ CLP'!A:A,A686,'2021 BEZ CLP'!B:B)</f>
        <v>460.28</v>
      </c>
      <c r="L686" s="40">
        <f>SUMIF('2021 BEZ CLP'!A:A,A686,'2021 BEZ CLP'!C:C)</f>
        <v>149.72300000000001</v>
      </c>
    </row>
    <row r="687" spans="1:12">
      <c r="A687" s="44" t="s">
        <v>657</v>
      </c>
      <c r="B687" s="44" t="s">
        <v>422</v>
      </c>
      <c r="C687" s="3">
        <f>SUMIF('I K'!A:A,A687,'I K'!B:B)</f>
        <v>0</v>
      </c>
      <c r="D687" s="3">
        <f>SUMIF('I K'!A:A,A687,'I K'!C:C)</f>
        <v>0</v>
      </c>
      <c r="E687" s="3">
        <f>SUMIF('II K'!A:A,A687,'II K'!B:B)</f>
        <v>120.66</v>
      </c>
      <c r="F687" s="40">
        <f>SUMIF('II K'!A:A,A687,'II K'!C:C)</f>
        <v>56.9</v>
      </c>
      <c r="G687" s="40">
        <f>SUMIF('III K'!A:A,A687,'III K'!B:B)</f>
        <v>0</v>
      </c>
      <c r="H687" s="40">
        <f>SUMIF('III K'!A:A,A687,'III K'!C:C)</f>
        <v>0</v>
      </c>
      <c r="I687" s="40">
        <f>SUMIF('IV K'!A:A,A687,'IV K'!B:B)</f>
        <v>0</v>
      </c>
      <c r="J687" s="40">
        <f>SUMIF('IV K'!A:A,A687,'IV K'!C:C)</f>
        <v>0</v>
      </c>
      <c r="K687" s="40">
        <f>SUMIF('2021 BEZ CLP'!A:A,A687,'2021 BEZ CLP'!B:B)</f>
        <v>120.66</v>
      </c>
      <c r="L687" s="40">
        <f>SUMIF('2021 BEZ CLP'!A:A,A687,'2021 BEZ CLP'!C:C)</f>
        <v>56.9</v>
      </c>
    </row>
    <row r="688" spans="1:12">
      <c r="A688" s="44" t="s">
        <v>658</v>
      </c>
      <c r="B688" s="44" t="s">
        <v>422</v>
      </c>
      <c r="C688" s="3">
        <f>SUMIF('I K'!A:A,A688,'I K'!B:B)</f>
        <v>0</v>
      </c>
      <c r="D688" s="3">
        <f>SUMIF('I K'!A:A,A688,'I K'!C:C)</f>
        <v>0</v>
      </c>
      <c r="E688" s="3">
        <f>SUMIF('II K'!A:A,A688,'II K'!B:B)</f>
        <v>293</v>
      </c>
      <c r="F688" s="40">
        <f>SUMIF('II K'!A:A,A688,'II K'!C:C)</f>
        <v>144.78399999999999</v>
      </c>
      <c r="G688" s="40">
        <f>SUMIF('III K'!A:A,A688,'III K'!B:B)</f>
        <v>0</v>
      </c>
      <c r="H688" s="40">
        <f>SUMIF('III K'!A:A,A688,'III K'!C:C)</f>
        <v>0</v>
      </c>
      <c r="I688" s="40">
        <f>SUMIF('IV K'!A:A,A688,'IV K'!B:B)</f>
        <v>304.49</v>
      </c>
      <c r="J688" s="40">
        <f>SUMIF('IV K'!A:A,A688,'IV K'!C:C)</f>
        <v>153.07400000000001</v>
      </c>
      <c r="K688" s="40">
        <f>SUMIF('2021 BEZ CLP'!A:A,A688,'2021 BEZ CLP'!B:B)</f>
        <v>597.49</v>
      </c>
      <c r="L688" s="40">
        <f>SUMIF('2021 BEZ CLP'!A:A,A688,'2021 BEZ CLP'!C:C)</f>
        <v>297.858</v>
      </c>
    </row>
    <row r="689" spans="1:12">
      <c r="A689" s="44" t="s">
        <v>659</v>
      </c>
      <c r="B689" s="44" t="s">
        <v>426</v>
      </c>
      <c r="C689" s="3">
        <f>SUMIF('I K'!A:A,A689,'I K'!B:B)</f>
        <v>0</v>
      </c>
      <c r="D689" s="3">
        <f>SUMIF('I K'!A:A,A689,'I K'!C:C)</f>
        <v>0</v>
      </c>
      <c r="E689" s="3">
        <f>SUMIF('II K'!A:A,A689,'II K'!B:B)</f>
        <v>0</v>
      </c>
      <c r="F689" s="40">
        <f>SUMIF('II K'!A:A,A689,'II K'!C:C)</f>
        <v>0</v>
      </c>
      <c r="G689" s="40">
        <f>SUMIF('III K'!A:A,A689,'III K'!B:B)</f>
        <v>0</v>
      </c>
      <c r="H689" s="40">
        <f>SUMIF('III K'!A:A,A689,'III K'!C:C)</f>
        <v>0</v>
      </c>
      <c r="I689" s="40">
        <f>SUMIF('IV K'!A:A,A689,'IV K'!B:B)</f>
        <v>0</v>
      </c>
      <c r="J689" s="40">
        <f>SUMIF('IV K'!A:A,A689,'IV K'!C:C)</f>
        <v>0</v>
      </c>
      <c r="K689" s="40">
        <f>SUMIF('2021 BEZ CLP'!A:A,A689,'2021 BEZ CLP'!B:B)</f>
        <v>0</v>
      </c>
      <c r="L689" s="40">
        <f>SUMIF('2021 BEZ CLP'!A:A,A689,'2021 BEZ CLP'!C:C)</f>
        <v>0</v>
      </c>
    </row>
    <row r="690" spans="1:12">
      <c r="A690" s="44" t="s">
        <v>660</v>
      </c>
      <c r="B690" s="44" t="s">
        <v>422</v>
      </c>
      <c r="C690" s="3">
        <f>SUMIF('I K'!A:A,A690,'I K'!B:B)</f>
        <v>3910</v>
      </c>
      <c r="D690" s="3">
        <f>SUMIF('I K'!A:A,A690,'I K'!C:C)</f>
        <v>811.5</v>
      </c>
      <c r="E690" s="3">
        <f>SUMIF('II K'!A:A,A690,'II K'!B:B)</f>
        <v>4180</v>
      </c>
      <c r="F690" s="40">
        <f>SUMIF('II K'!A:A,A690,'II K'!C:C)</f>
        <v>678.26</v>
      </c>
      <c r="G690" s="40">
        <f>SUMIF('III K'!A:A,A690,'III K'!B:B)</f>
        <v>0</v>
      </c>
      <c r="H690" s="40">
        <f>SUMIF('III K'!A:A,A690,'III K'!C:C)</f>
        <v>0</v>
      </c>
      <c r="I690" s="40">
        <f>SUMIF('IV K'!A:A,A690,'IV K'!B:B)</f>
        <v>4815</v>
      </c>
      <c r="J690" s="40">
        <f>SUMIF('IV K'!A:A,A690,'IV K'!C:C)</f>
        <v>1121.3699999999999</v>
      </c>
      <c r="K690" s="40">
        <f>SUMIF('2021 BEZ CLP'!A:A,A690,'2021 BEZ CLP'!B:B)</f>
        <v>12905</v>
      </c>
      <c r="L690" s="40">
        <f>SUMIF('2021 BEZ CLP'!A:A,A690,'2021 BEZ CLP'!C:C)</f>
        <v>2611.13</v>
      </c>
    </row>
    <row r="691" spans="1:12">
      <c r="A691" s="44" t="s">
        <v>661</v>
      </c>
      <c r="B691" s="44" t="s">
        <v>426</v>
      </c>
      <c r="C691" s="3">
        <f>SUMIF('I K'!A:A,A691,'I K'!B:B)</f>
        <v>734.94</v>
      </c>
      <c r="D691" s="3">
        <f>SUMIF('I K'!A:A,A691,'I K'!C:C)</f>
        <v>478.95499999999998</v>
      </c>
      <c r="E691" s="3">
        <f>SUMIF('II K'!A:A,A691,'II K'!B:B)</f>
        <v>0</v>
      </c>
      <c r="F691" s="40">
        <f>SUMIF('II K'!A:A,A691,'II K'!C:C)</f>
        <v>0</v>
      </c>
      <c r="G691" s="40">
        <f>SUMIF('III K'!A:A,A691,'III K'!B:B)</f>
        <v>0</v>
      </c>
      <c r="H691" s="40">
        <f>SUMIF('III K'!A:A,A691,'III K'!C:C)</f>
        <v>0</v>
      </c>
      <c r="I691" s="40">
        <f>SUMIF('IV K'!A:A,A691,'IV K'!B:B)</f>
        <v>0</v>
      </c>
      <c r="J691" s="40">
        <f>SUMIF('IV K'!A:A,A691,'IV K'!C:C)</f>
        <v>0</v>
      </c>
      <c r="K691" s="40">
        <f>SUMIF('2021 BEZ CLP'!A:A,A691,'2021 BEZ CLP'!B:B)</f>
        <v>734.94</v>
      </c>
      <c r="L691" s="40">
        <f>SUMIF('2021 BEZ CLP'!A:A,A691,'2021 BEZ CLP'!C:C)</f>
        <v>478.95499999999998</v>
      </c>
    </row>
    <row r="692" spans="1:12">
      <c r="A692" s="44" t="s">
        <v>662</v>
      </c>
      <c r="B692" s="44" t="s">
        <v>422</v>
      </c>
      <c r="C692" s="3">
        <f>SUMIF('I K'!A:A,A692,'I K'!B:B)</f>
        <v>185.3</v>
      </c>
      <c r="D692" s="3">
        <f>SUMIF('I K'!A:A,A692,'I K'!C:C)</f>
        <v>166.661</v>
      </c>
      <c r="E692" s="3">
        <f>SUMIF('II K'!A:A,A692,'II K'!B:B)</f>
        <v>0</v>
      </c>
      <c r="F692" s="40">
        <f>SUMIF('II K'!A:A,A692,'II K'!C:C)</f>
        <v>0</v>
      </c>
      <c r="G692" s="40">
        <f>SUMIF('III K'!A:A,A692,'III K'!B:B)</f>
        <v>231.2</v>
      </c>
      <c r="H692" s="40">
        <f>SUMIF('III K'!A:A,A692,'III K'!C:C)</f>
        <v>202.36799999999999</v>
      </c>
      <c r="I692" s="40">
        <f>SUMIF('IV K'!A:A,A692,'IV K'!B:B)</f>
        <v>0</v>
      </c>
      <c r="J692" s="40">
        <f>SUMIF('IV K'!A:A,A692,'IV K'!C:C)</f>
        <v>0</v>
      </c>
      <c r="K692" s="40">
        <f>SUMIF('2021 BEZ CLP'!A:A,A692,'2021 BEZ CLP'!B:B)</f>
        <v>416.5</v>
      </c>
      <c r="L692" s="40">
        <f>SUMIF('2021 BEZ CLP'!A:A,A692,'2021 BEZ CLP'!C:C)</f>
        <v>369.029</v>
      </c>
    </row>
    <row r="693" spans="1:12">
      <c r="A693" s="44" t="s">
        <v>663</v>
      </c>
      <c r="B693" s="44" t="s">
        <v>427</v>
      </c>
      <c r="C693" s="3">
        <f>SUMIF('I K'!A:A,A693,'I K'!B:B)</f>
        <v>486.84</v>
      </c>
      <c r="D693" s="3">
        <f>SUMIF('I K'!A:A,A693,'I K'!C:C)</f>
        <v>303.33</v>
      </c>
      <c r="E693" s="3">
        <f>SUMIF('II K'!A:A,A693,'II K'!B:B)</f>
        <v>1400.7</v>
      </c>
      <c r="F693" s="40">
        <f>SUMIF('II K'!A:A,A693,'II K'!C:C)</f>
        <v>623.70000000000005</v>
      </c>
      <c r="G693" s="40">
        <f>SUMIF('III K'!A:A,A693,'III K'!B:B)</f>
        <v>1121.5</v>
      </c>
      <c r="H693" s="40">
        <f>SUMIF('III K'!A:A,A693,'III K'!C:C)</f>
        <v>392.5</v>
      </c>
      <c r="I693" s="40">
        <f>SUMIF('IV K'!A:A,A693,'IV K'!B:B)</f>
        <v>2611.0700000000002</v>
      </c>
      <c r="J693" s="40">
        <f>SUMIF('IV K'!A:A,A693,'IV K'!C:C)</f>
        <v>927.81</v>
      </c>
      <c r="K693" s="40">
        <f>SUMIF('2021 BEZ CLP'!A:A,A693,'2021 BEZ CLP'!B:B)</f>
        <v>5620.11</v>
      </c>
      <c r="L693" s="40">
        <f>SUMIF('2021 BEZ CLP'!A:A,A693,'2021 BEZ CLP'!C:C)</f>
        <v>2247.34</v>
      </c>
    </row>
    <row r="694" spans="1:12">
      <c r="A694" s="44" t="s">
        <v>664</v>
      </c>
      <c r="B694" s="44" t="s">
        <v>423</v>
      </c>
      <c r="C694" s="3">
        <f>SUMIF('I K'!A:A,A694,'I K'!B:B)</f>
        <v>433.04</v>
      </c>
      <c r="D694" s="3">
        <f>SUMIF('I K'!A:A,A694,'I K'!C:C)</f>
        <v>123.492</v>
      </c>
      <c r="E694" s="3">
        <f>SUMIF('II K'!A:A,A694,'II K'!B:B)</f>
        <v>936.84</v>
      </c>
      <c r="F694" s="40">
        <f>SUMIF('II K'!A:A,A694,'II K'!C:C)</f>
        <v>221.43700000000001</v>
      </c>
      <c r="G694" s="40">
        <f>SUMIF('III K'!A:A,A694,'III K'!B:B)</f>
        <v>1204.5999999999999</v>
      </c>
      <c r="H694" s="40">
        <f>SUMIF('III K'!A:A,A694,'III K'!C:C)</f>
        <v>349.67399999999998</v>
      </c>
      <c r="I694" s="40">
        <f>SUMIF('IV K'!A:A,A694,'IV K'!B:B)</f>
        <v>891.4</v>
      </c>
      <c r="J694" s="40">
        <f>SUMIF('IV K'!A:A,A694,'IV K'!C:C)</f>
        <v>257.72000000000003</v>
      </c>
      <c r="K694" s="40">
        <f>SUMIF('2021 BEZ CLP'!A:A,A694,'2021 BEZ CLP'!B:B)</f>
        <v>4305.8599999999997</v>
      </c>
      <c r="L694" s="40">
        <f>SUMIF('2021 BEZ CLP'!A:A,A694,'2021 BEZ CLP'!C:C)</f>
        <v>1024.903</v>
      </c>
    </row>
    <row r="695" spans="1:12">
      <c r="A695" s="44" t="s">
        <v>665</v>
      </c>
      <c r="B695" s="44" t="s">
        <v>422</v>
      </c>
      <c r="C695" s="3">
        <f>SUMIF('I K'!A:A,A695,'I K'!B:B)</f>
        <v>0</v>
      </c>
      <c r="D695" s="3">
        <f>SUMIF('I K'!A:A,A695,'I K'!C:C)</f>
        <v>0</v>
      </c>
      <c r="E695" s="3">
        <f>SUMIF('II K'!A:A,A695,'II K'!B:B)</f>
        <v>0</v>
      </c>
      <c r="F695" s="40">
        <f>SUMIF('II K'!A:A,A695,'II K'!C:C)</f>
        <v>0</v>
      </c>
      <c r="G695" s="40">
        <f>SUMIF('III K'!A:A,A695,'III K'!B:B)</f>
        <v>0</v>
      </c>
      <c r="H695" s="40">
        <f>SUMIF('III K'!A:A,A695,'III K'!C:C)</f>
        <v>0</v>
      </c>
      <c r="I695" s="40">
        <f>SUMIF('IV K'!A:A,A695,'IV K'!B:B)</f>
        <v>0</v>
      </c>
      <c r="J695" s="40">
        <f>SUMIF('IV K'!A:A,A695,'IV K'!C:C)</f>
        <v>0</v>
      </c>
      <c r="K695" s="40">
        <f>SUMIF('2021 BEZ CLP'!A:A,A695,'2021 BEZ CLP'!B:B)</f>
        <v>0</v>
      </c>
      <c r="L695" s="40">
        <f>SUMIF('2021 BEZ CLP'!A:A,A695,'2021 BEZ CLP'!C:C)</f>
        <v>0</v>
      </c>
    </row>
    <row r="696" spans="1:12">
      <c r="A696" s="44" t="s">
        <v>674</v>
      </c>
      <c r="B696" s="44" t="s">
        <v>427</v>
      </c>
      <c r="C696" s="3">
        <f>SUMIF('I K'!A:A,A696,'I K'!B:B)</f>
        <v>340.32</v>
      </c>
      <c r="D696" s="3">
        <f>SUMIF('I K'!A:A,A696,'I K'!C:C)</f>
        <v>189.12</v>
      </c>
      <c r="E696" s="3">
        <f>SUMIF('II K'!A:A,A696,'II K'!B:B)</f>
        <v>340.36</v>
      </c>
      <c r="F696" s="40">
        <f>SUMIF('II K'!A:A,A696,'II K'!C:C)</f>
        <v>186.46</v>
      </c>
      <c r="G696" s="40">
        <f>SUMIF('III K'!A:A,A696,'III K'!B:B)</f>
        <v>345.98</v>
      </c>
      <c r="H696" s="40">
        <f>SUMIF('III K'!A:A,A696,'III K'!C:C)</f>
        <v>184.48</v>
      </c>
      <c r="I696" s="40">
        <f>SUMIF('IV K'!A:A,A696,'IV K'!B:B)</f>
        <v>0</v>
      </c>
      <c r="J696" s="40">
        <f>SUMIF('IV K'!A:A,A696,'IV K'!C:C)</f>
        <v>0</v>
      </c>
      <c r="K696" s="40">
        <f>SUMIF('2021 BEZ CLP'!A:A,A696,'2021 BEZ CLP'!B:B)</f>
        <v>1026.6600000000001</v>
      </c>
      <c r="L696" s="40">
        <f>SUMIF('2021 BEZ CLP'!A:A,A696,'2021 BEZ CLP'!C:C)</f>
        <v>560.05999999999995</v>
      </c>
    </row>
    <row r="697" spans="1:12">
      <c r="A697" s="44" t="s">
        <v>637</v>
      </c>
      <c r="B697" s="44" t="s">
        <v>422</v>
      </c>
      <c r="C697" s="3">
        <f>SUMIF('I K'!A:A,A697,'I K'!B:B)</f>
        <v>0</v>
      </c>
      <c r="D697" s="3">
        <f>SUMIF('I K'!A:A,A697,'I K'!C:C)</f>
        <v>0</v>
      </c>
      <c r="E697" s="3">
        <f>SUMIF('II K'!A:A,A697,'II K'!B:B)</f>
        <v>0</v>
      </c>
      <c r="F697" s="40">
        <f>SUMIF('II K'!A:A,A697,'II K'!C:C)</f>
        <v>0</v>
      </c>
      <c r="G697" s="40">
        <f>SUMIF('III K'!A:A,A697,'III K'!B:B)</f>
        <v>70.22</v>
      </c>
      <c r="H697" s="40">
        <f>SUMIF('III K'!A:A,A697,'III K'!C:C)</f>
        <v>31.06</v>
      </c>
      <c r="I697" s="40">
        <f>SUMIF('IV K'!A:A,A697,'IV K'!B:B)</f>
        <v>0</v>
      </c>
      <c r="J697" s="40">
        <f>SUMIF('IV K'!A:A,A697,'IV K'!C:C)</f>
        <v>0</v>
      </c>
      <c r="K697" s="40">
        <f>SUMIF('2021 BEZ CLP'!A:A,A697,'2021 BEZ CLP'!B:B)</f>
        <v>70.22</v>
      </c>
      <c r="L697" s="40">
        <f>SUMIF('2021 BEZ CLP'!A:A,A697,'2021 BEZ CLP'!C:C)</f>
        <v>31.06</v>
      </c>
    </row>
    <row r="698" spans="1:12">
      <c r="A698" s="44" t="s">
        <v>666</v>
      </c>
      <c r="B698" s="44" t="s">
        <v>422</v>
      </c>
      <c r="C698" s="3">
        <f>SUMIF('I K'!A:A,A698,'I K'!B:B)</f>
        <v>312.39999999999998</v>
      </c>
      <c r="D698" s="3">
        <f>SUMIF('I K'!A:A,A698,'I K'!C:C)</f>
        <v>205.52</v>
      </c>
      <c r="E698" s="3">
        <f>SUMIF('II K'!A:A,A698,'II K'!B:B)</f>
        <v>0</v>
      </c>
      <c r="F698" s="40">
        <f>SUMIF('II K'!A:A,A698,'II K'!C:C)</f>
        <v>0</v>
      </c>
      <c r="G698" s="40">
        <f>SUMIF('III K'!A:A,A698,'III K'!B:B)</f>
        <v>0</v>
      </c>
      <c r="H698" s="40">
        <f>SUMIF('III K'!A:A,A698,'III K'!C:C)</f>
        <v>0</v>
      </c>
      <c r="I698" s="40">
        <f>SUMIF('IV K'!A:A,A698,'IV K'!B:B)</f>
        <v>0</v>
      </c>
      <c r="J698" s="40">
        <f>SUMIF('IV K'!A:A,A698,'IV K'!C:C)</f>
        <v>0</v>
      </c>
      <c r="K698" s="40">
        <f>SUMIF('2021 BEZ CLP'!A:A,A698,'2021 BEZ CLP'!B:B)</f>
        <v>312.39999999999998</v>
      </c>
      <c r="L698" s="40">
        <f>SUMIF('2021 BEZ CLP'!A:A,A698,'2021 BEZ CLP'!C:C)</f>
        <v>205.52</v>
      </c>
    </row>
    <row r="699" spans="1:12">
      <c r="A699" s="44" t="s">
        <v>679</v>
      </c>
      <c r="B699" s="44" t="s">
        <v>426</v>
      </c>
      <c r="C699" s="3">
        <f>SUMIF('I K'!A:A,A699,'I K'!B:B)</f>
        <v>10805.34</v>
      </c>
      <c r="D699" s="3">
        <f>SUMIF('I K'!A:A,A699,'I K'!C:C)</f>
        <v>2745.62</v>
      </c>
      <c r="E699" s="3">
        <f>SUMIF('II K'!A:A,A699,'II K'!B:B)</f>
        <v>213.5</v>
      </c>
      <c r="F699" s="40">
        <f>SUMIF('II K'!A:A,A699,'II K'!C:C)</f>
        <v>95.9</v>
      </c>
      <c r="G699" s="40">
        <f>SUMIF('III K'!A:A,A699,'III K'!B:B)</f>
        <v>860.49</v>
      </c>
      <c r="H699" s="40">
        <f>SUMIF('III K'!A:A,A699,'III K'!C:C)</f>
        <v>357.30799999999999</v>
      </c>
      <c r="I699" s="40">
        <f>SUMIF('IV K'!A:A,A699,'IV K'!B:B)</f>
        <v>305.05</v>
      </c>
      <c r="J699" s="40">
        <f>SUMIF('IV K'!A:A,A699,'IV K'!C:C)</f>
        <v>157.477</v>
      </c>
      <c r="K699" s="40">
        <f>SUMIF('2021 BEZ CLP'!A:A,A699,'2021 BEZ CLP'!B:B)</f>
        <v>12184.38</v>
      </c>
      <c r="L699" s="40">
        <f>SUMIF('2021 BEZ CLP'!A:A,A699,'2021 BEZ CLP'!C:C)</f>
        <v>3356.3049999999998</v>
      </c>
    </row>
    <row r="700" spans="1:12">
      <c r="A700" s="44" t="s">
        <v>675</v>
      </c>
      <c r="B700" s="44" t="s">
        <v>422</v>
      </c>
      <c r="C700" s="3">
        <f>SUMIF('I K'!A:A,A700,'I K'!B:B)</f>
        <v>509.15</v>
      </c>
      <c r="D700" s="3">
        <f>SUMIF('I K'!A:A,A700,'I K'!C:C)</f>
        <v>230.52</v>
      </c>
      <c r="E700" s="3">
        <f>SUMIF('II K'!A:A,A700,'II K'!B:B)</f>
        <v>445.89</v>
      </c>
      <c r="F700" s="40">
        <f>SUMIF('II K'!A:A,A700,'II K'!C:C)</f>
        <v>197.07400000000001</v>
      </c>
      <c r="G700" s="40">
        <f>SUMIF('III K'!A:A,A700,'III K'!B:B)</f>
        <v>497.12</v>
      </c>
      <c r="H700" s="40">
        <f>SUMIF('III K'!A:A,A700,'III K'!C:C)</f>
        <v>219.68</v>
      </c>
      <c r="I700" s="40">
        <f>SUMIF('IV K'!A:A,A700,'IV K'!B:B)</f>
        <v>608.58000000000004</v>
      </c>
      <c r="J700" s="40">
        <f>SUMIF('IV K'!A:A,A700,'IV K'!C:C)</f>
        <v>278.92200000000003</v>
      </c>
      <c r="K700" s="40">
        <f>SUMIF('2021 BEZ CLP'!A:A,A700,'2021 BEZ CLP'!B:B)</f>
        <v>2060.7399999999998</v>
      </c>
      <c r="L700" s="40">
        <f>SUMIF('2021 BEZ CLP'!A:A,A700,'2021 BEZ CLP'!C:C)</f>
        <v>926.19600000000003</v>
      </c>
    </row>
    <row r="701" spans="1:12">
      <c r="A701" s="44" t="s">
        <v>672</v>
      </c>
      <c r="B701" s="44" t="s">
        <v>423</v>
      </c>
      <c r="C701" s="3">
        <f>SUMIF('I K'!A:A,A701,'I K'!B:B)</f>
        <v>0</v>
      </c>
      <c r="D701" s="3">
        <f>SUMIF('I K'!A:A,A701,'I K'!C:C)</f>
        <v>0</v>
      </c>
      <c r="E701" s="3">
        <f>SUMIF('II K'!A:A,A701,'II K'!B:B)</f>
        <v>964.43</v>
      </c>
      <c r="F701" s="40">
        <f>SUMIF('II K'!A:A,A701,'II K'!C:C)</f>
        <v>461.26</v>
      </c>
      <c r="G701" s="40">
        <f>SUMIF('III K'!A:A,A701,'III K'!B:B)</f>
        <v>0</v>
      </c>
      <c r="H701" s="40">
        <f>SUMIF('III K'!A:A,A701,'III K'!C:C)</f>
        <v>0</v>
      </c>
      <c r="I701" s="40">
        <f>SUMIF('IV K'!A:A,A701,'IV K'!B:B)</f>
        <v>0</v>
      </c>
      <c r="J701" s="40">
        <f>SUMIF('IV K'!A:A,A701,'IV K'!C:C)</f>
        <v>0</v>
      </c>
      <c r="K701" s="40">
        <f>SUMIF('2021 BEZ CLP'!A:A,A701,'2021 BEZ CLP'!B:B)</f>
        <v>964.43</v>
      </c>
      <c r="L701" s="40">
        <f>SUMIF('2021 BEZ CLP'!A:A,A701,'2021 BEZ CLP'!C:C)</f>
        <v>461.26</v>
      </c>
    </row>
    <row r="702" spans="1:12">
      <c r="A702" s="44" t="s">
        <v>680</v>
      </c>
      <c r="B702" s="44" t="s">
        <v>427</v>
      </c>
      <c r="C702" s="3">
        <f>SUMIF('I K'!A:A,A702,'I K'!B:B)</f>
        <v>0</v>
      </c>
      <c r="D702" s="3">
        <f>SUMIF('I K'!A:A,A702,'I K'!C:C)</f>
        <v>0</v>
      </c>
      <c r="E702" s="3">
        <f>SUMIF('II K'!A:A,A702,'II K'!B:B)</f>
        <v>120</v>
      </c>
      <c r="F702" s="40">
        <f>SUMIF('II K'!A:A,A702,'II K'!C:C)</f>
        <v>40.1</v>
      </c>
      <c r="G702" s="40">
        <f>SUMIF('III K'!A:A,A702,'III K'!B:B)</f>
        <v>140</v>
      </c>
      <c r="H702" s="40">
        <f>SUMIF('III K'!A:A,A702,'III K'!C:C)</f>
        <v>40</v>
      </c>
      <c r="I702" s="40">
        <f>SUMIF('IV K'!A:A,A702,'IV K'!B:B)</f>
        <v>500</v>
      </c>
      <c r="J702" s="40">
        <f>SUMIF('IV K'!A:A,A702,'IV K'!C:C)</f>
        <v>107.6</v>
      </c>
      <c r="K702" s="40">
        <f>SUMIF('2021 BEZ CLP'!A:A,A702,'2021 BEZ CLP'!B:B)</f>
        <v>760</v>
      </c>
      <c r="L702" s="40">
        <f>SUMIF('2021 BEZ CLP'!A:A,A702,'2021 BEZ CLP'!C:C)</f>
        <v>187.7</v>
      </c>
    </row>
    <row r="703" spans="1:12">
      <c r="A703" s="44" t="s">
        <v>689</v>
      </c>
      <c r="B703" s="44" t="s">
        <v>422</v>
      </c>
      <c r="C703" s="3">
        <f>SUMIF('I K'!A:A,A703,'I K'!B:B)</f>
        <v>0</v>
      </c>
      <c r="D703" s="3">
        <f>SUMIF('I K'!A:A,A703,'I K'!C:C)</f>
        <v>0</v>
      </c>
      <c r="E703" s="3">
        <f>SUMIF('II K'!A:A,A703,'II K'!B:B)</f>
        <v>0</v>
      </c>
      <c r="F703" s="40">
        <f>SUMIF('II K'!A:A,A703,'II K'!C:C)</f>
        <v>0</v>
      </c>
      <c r="G703" s="40">
        <f>SUMIF('III K'!A:A,A703,'III K'!B:B)</f>
        <v>640</v>
      </c>
      <c r="H703" s="40">
        <f>SUMIF('III K'!A:A,A703,'III K'!C:C)</f>
        <v>626.66800000000001</v>
      </c>
      <c r="I703" s="40">
        <f>SUMIF('IV K'!A:A,A703,'IV K'!B:B)</f>
        <v>0</v>
      </c>
      <c r="J703" s="40">
        <f>SUMIF('IV K'!A:A,A703,'IV K'!C:C)</f>
        <v>0</v>
      </c>
      <c r="K703" s="40">
        <f>SUMIF('2021 BEZ CLP'!A:A,A703,'2021 BEZ CLP'!B:B)</f>
        <v>640</v>
      </c>
      <c r="L703" s="40">
        <f>SUMIF('2021 BEZ CLP'!A:A,A703,'2021 BEZ CLP'!C:C)</f>
        <v>626.66800000000001</v>
      </c>
    </row>
    <row r="704" spans="1:12">
      <c r="A704" s="44" t="s">
        <v>690</v>
      </c>
      <c r="B704" s="44" t="s">
        <v>427</v>
      </c>
      <c r="C704" s="3">
        <f>SUMIF('I K'!A:A,A704,'I K'!B:B)</f>
        <v>5075.3</v>
      </c>
      <c r="D704" s="3">
        <f>SUMIF('I K'!A:A,A704,'I K'!C:C)</f>
        <v>1786.4</v>
      </c>
      <c r="E704" s="3">
        <f>SUMIF('II K'!A:A,A704,'II K'!B:B)</f>
        <v>2604.9</v>
      </c>
      <c r="F704" s="40">
        <f>SUMIF('II K'!A:A,A704,'II K'!C:C)</f>
        <v>1006.62</v>
      </c>
      <c r="G704" s="40">
        <f>SUMIF('III K'!A:A,A704,'III K'!B:B)</f>
        <v>2616.3000000000002</v>
      </c>
      <c r="H704" s="40">
        <f>SUMIF('III K'!A:A,A704,'III K'!C:C)</f>
        <v>1008.9</v>
      </c>
      <c r="I704" s="40">
        <f>SUMIF('IV K'!A:A,A704,'IV K'!B:B)</f>
        <v>0</v>
      </c>
      <c r="J704" s="40">
        <f>SUMIF('IV K'!A:A,A704,'IV K'!C:C)</f>
        <v>0</v>
      </c>
      <c r="K704" s="40">
        <f>SUMIF('2021 BEZ CLP'!A:A,A704,'2021 BEZ CLP'!B:B)</f>
        <v>10296.5</v>
      </c>
      <c r="L704" s="40">
        <f>SUMIF('2021 BEZ CLP'!A:A,A704,'2021 BEZ CLP'!C:C)</f>
        <v>3801.92</v>
      </c>
    </row>
    <row r="705" spans="1:12">
      <c r="A705" s="44" t="s">
        <v>677</v>
      </c>
      <c r="B705" s="44" t="s">
        <v>422</v>
      </c>
      <c r="C705" s="3">
        <f>SUMIF('I K'!A:A,A705,'I K'!B:B)</f>
        <v>0</v>
      </c>
      <c r="D705" s="3">
        <f>SUMIF('I K'!A:A,A705,'I K'!C:C)</f>
        <v>0</v>
      </c>
      <c r="E705" s="3">
        <f>SUMIF('II K'!A:A,A705,'II K'!B:B)</f>
        <v>52.95</v>
      </c>
      <c r="F705" s="40">
        <f>SUMIF('II K'!A:A,A705,'II K'!C:C)</f>
        <v>26.61</v>
      </c>
      <c r="G705" s="40">
        <f>SUMIF('III K'!A:A,A705,'III K'!B:B)</f>
        <v>0</v>
      </c>
      <c r="H705" s="40">
        <f>SUMIF('III K'!A:A,A705,'III K'!C:C)</f>
        <v>0</v>
      </c>
      <c r="I705" s="40">
        <f>SUMIF('IV K'!A:A,A705,'IV K'!B:B)</f>
        <v>0</v>
      </c>
      <c r="J705" s="40">
        <f>SUMIF('IV K'!A:A,A705,'IV K'!C:C)</f>
        <v>0</v>
      </c>
      <c r="K705" s="40">
        <f>SUMIF('2021 BEZ CLP'!A:A,A705,'2021 BEZ CLP'!B:B)</f>
        <v>52.95</v>
      </c>
      <c r="L705" s="40">
        <f>SUMIF('2021 BEZ CLP'!A:A,A705,'2021 BEZ CLP'!C:C)</f>
        <v>26.61</v>
      </c>
    </row>
    <row r="706" spans="1:12">
      <c r="A706" s="44" t="s">
        <v>378</v>
      </c>
      <c r="B706" s="44" t="s">
        <v>423</v>
      </c>
      <c r="C706" s="3">
        <f>SUMIF('I K'!A:A,A706,'I K'!B:B)</f>
        <v>36329.75</v>
      </c>
      <c r="D706" s="3">
        <f>SUMIF('I K'!A:A,A706,'I K'!C:C)</f>
        <v>16147.4401</v>
      </c>
      <c r="E706" s="3">
        <f>SUMIF('II K'!A:A,A706,'II K'!B:B)</f>
        <v>18293.73</v>
      </c>
      <c r="F706" s="40">
        <f>SUMIF('II K'!A:A,A706,'II K'!C:C)</f>
        <v>7553.66</v>
      </c>
      <c r="G706" s="40">
        <f>SUMIF('III K'!A:A,A706,'III K'!B:B)</f>
        <v>28779.75</v>
      </c>
      <c r="H706" s="40">
        <f>SUMIF('III K'!A:A,A706,'III K'!C:C)</f>
        <v>12391.38</v>
      </c>
      <c r="I706" s="40">
        <f>SUMIF('IV K'!A:A,A706,'IV K'!B:B)</f>
        <v>34086.18</v>
      </c>
      <c r="J706" s="40">
        <f>SUMIF('IV K'!A:A,A706,'IV K'!C:C)</f>
        <v>15532.35</v>
      </c>
      <c r="K706" s="40">
        <f>SUMIF('2021 BEZ CLP'!A:A,A706,'2021 BEZ CLP'!B:B)</f>
        <v>117489.41</v>
      </c>
      <c r="L706" s="40">
        <f>SUMIF('2021 BEZ CLP'!A:A,A706,'2021 BEZ CLP'!C:C)</f>
        <v>51624.830099999999</v>
      </c>
    </row>
    <row r="707" spans="1:12">
      <c r="A707" s="44" t="s">
        <v>681</v>
      </c>
      <c r="B707" s="44" t="s">
        <v>422</v>
      </c>
      <c r="C707" s="3">
        <f>SUMIF('I K'!A:A,A707,'I K'!B:B)</f>
        <v>5530</v>
      </c>
      <c r="D707" s="3">
        <f>SUMIF('I K'!A:A,A707,'I K'!C:C)</f>
        <v>2527.19</v>
      </c>
      <c r="E707" s="3">
        <f>SUMIF('II K'!A:A,A707,'II K'!B:B)</f>
        <v>0</v>
      </c>
      <c r="F707" s="40">
        <f>SUMIF('II K'!A:A,A707,'II K'!C:C)</f>
        <v>0</v>
      </c>
      <c r="G707" s="40">
        <f>SUMIF('III K'!A:A,A707,'III K'!B:B)</f>
        <v>0</v>
      </c>
      <c r="H707" s="40">
        <f>SUMIF('III K'!A:A,A707,'III K'!C:C)</f>
        <v>0</v>
      </c>
      <c r="I707" s="40">
        <f>SUMIF('IV K'!A:A,A707,'IV K'!B:B)</f>
        <v>0</v>
      </c>
      <c r="J707" s="40">
        <f>SUMIF('IV K'!A:A,A707,'IV K'!C:C)</f>
        <v>0</v>
      </c>
      <c r="K707" s="40">
        <f>SUMIF('2021 BEZ CLP'!A:A,A707,'2021 BEZ CLP'!B:B)</f>
        <v>5530</v>
      </c>
      <c r="L707" s="40">
        <f>SUMIF('2021 BEZ CLP'!A:A,A707,'2021 BEZ CLP'!C:C)</f>
        <v>2527.19</v>
      </c>
    </row>
    <row r="708" spans="1:12">
      <c r="A708" s="44" t="s">
        <v>682</v>
      </c>
      <c r="B708" s="44" t="s">
        <v>422</v>
      </c>
      <c r="C708" s="3">
        <f>SUMIF('I K'!A:A,A708,'I K'!B:B)</f>
        <v>0</v>
      </c>
      <c r="D708" s="3">
        <f>SUMIF('I K'!A:A,A708,'I K'!C:C)</f>
        <v>0</v>
      </c>
      <c r="E708" s="3">
        <f>SUMIF('II K'!A:A,A708,'II K'!B:B)</f>
        <v>427.22</v>
      </c>
      <c r="F708" s="57">
        <f>SUMIF('II K'!A:A,A708,'II K'!C:C)</f>
        <v>228.76400000000001</v>
      </c>
      <c r="G708" s="57">
        <f>SUMIF('III K'!A:A,A708,'III K'!B:B)</f>
        <v>0</v>
      </c>
      <c r="H708" s="57">
        <f>SUMIF('III K'!A:A,A708,'III K'!C:C)</f>
        <v>0</v>
      </c>
      <c r="I708" s="57">
        <f>SUMIF('IV K'!A:A,A708,'IV K'!B:B)</f>
        <v>0</v>
      </c>
      <c r="J708" s="57">
        <f>SUMIF('IV K'!A:A,A708,'IV K'!C:C)</f>
        <v>0</v>
      </c>
      <c r="K708" s="57">
        <f>SUMIF('2021 BEZ CLP'!A:A,A708,'2021 BEZ CLP'!B:B)</f>
        <v>427.22</v>
      </c>
      <c r="L708" s="57">
        <f>SUMIF('2021 BEZ CLP'!A:A,A708,'2021 BEZ CLP'!C:C)</f>
        <v>228.76400000000001</v>
      </c>
    </row>
    <row r="709" spans="1:12">
      <c r="A709" s="44" t="s">
        <v>691</v>
      </c>
      <c r="B709" s="44" t="s">
        <v>422</v>
      </c>
      <c r="C709" s="3">
        <f>SUMIF('I K'!A:A,A709,'I K'!B:B)</f>
        <v>0</v>
      </c>
      <c r="D709" s="3">
        <f>SUMIF('I K'!A:A,A709,'I K'!C:C)</f>
        <v>0</v>
      </c>
      <c r="E709" s="3">
        <f>SUMIF('II K'!A:A,A709,'II K'!B:B)</f>
        <v>500</v>
      </c>
      <c r="F709" s="57">
        <f>SUMIF('II K'!A:A,A709,'II K'!C:C)</f>
        <v>447.7</v>
      </c>
      <c r="G709" s="57">
        <f>SUMIF('III K'!A:A,A709,'III K'!B:B)</f>
        <v>0</v>
      </c>
      <c r="H709" s="57">
        <f>SUMIF('III K'!A:A,A709,'III K'!C:C)</f>
        <v>0</v>
      </c>
      <c r="I709" s="57">
        <f>SUMIF('IV K'!A:A,A709,'IV K'!B:B)</f>
        <v>0</v>
      </c>
      <c r="J709" s="57">
        <f>SUMIF('IV K'!A:A,A709,'IV K'!C:C)</f>
        <v>0</v>
      </c>
      <c r="K709" s="57">
        <f>SUMIF('2021 BEZ CLP'!A:A,A709,'2021 BEZ CLP'!B:B)</f>
        <v>500</v>
      </c>
      <c r="L709" s="57">
        <f>SUMIF('2021 BEZ CLP'!A:A,A709,'2021 BEZ CLP'!C:C)</f>
        <v>447.7</v>
      </c>
    </row>
    <row r="710" spans="1:12">
      <c r="A710" s="44" t="s">
        <v>692</v>
      </c>
      <c r="B710" s="44" t="s">
        <v>422</v>
      </c>
      <c r="C710" s="3">
        <f>SUMIF('I K'!A:A,A710,'I K'!B:B)</f>
        <v>0</v>
      </c>
      <c r="D710" s="3">
        <f>SUMIF('I K'!A:A,A710,'I K'!C:C)</f>
        <v>0</v>
      </c>
      <c r="E710" s="3">
        <f>SUMIF('II K'!A:A,A710,'II K'!B:B)</f>
        <v>0</v>
      </c>
      <c r="F710" s="57">
        <f>SUMIF('II K'!A:A,A710,'II K'!C:C)</f>
        <v>0</v>
      </c>
      <c r="G710" s="57">
        <f>SUMIF('III K'!A:A,A710,'III K'!B:B)</f>
        <v>0</v>
      </c>
      <c r="H710" s="57">
        <f>SUMIF('III K'!A:A,A710,'III K'!C:C)</f>
        <v>0</v>
      </c>
      <c r="I710" s="57">
        <f>SUMIF('IV K'!A:A,A710,'IV K'!B:B)</f>
        <v>2445.5300000000002</v>
      </c>
      <c r="J710" s="57">
        <f>SUMIF('IV K'!A:A,A710,'IV K'!C:C)</f>
        <v>1292.46</v>
      </c>
      <c r="K710" s="57">
        <f>SUMIF('2021 BEZ CLP'!A:A,A710,'2021 BEZ CLP'!B:B)</f>
        <v>2445.5300000000002</v>
      </c>
      <c r="L710" s="57">
        <f>SUMIF('2021 BEZ CLP'!A:A,A710,'2021 BEZ CLP'!C:C)</f>
        <v>1292.46</v>
      </c>
    </row>
    <row r="711" spans="1:12">
      <c r="A711" s="44" t="s">
        <v>693</v>
      </c>
      <c r="B711" s="44" t="s">
        <v>426</v>
      </c>
      <c r="C711" s="3">
        <f>SUMIF('I K'!A:A,A711,'I K'!B:B)</f>
        <v>2501.6</v>
      </c>
      <c r="D711" s="3">
        <f>SUMIF('I K'!A:A,A711,'I K'!C:C)</f>
        <v>1239.27</v>
      </c>
      <c r="E711" s="3">
        <f>SUMIF('II K'!A:A,A711,'II K'!B:B)</f>
        <v>0</v>
      </c>
      <c r="F711" s="57">
        <f>SUMIF('II K'!A:A,A711,'II K'!C:C)</f>
        <v>0</v>
      </c>
      <c r="G711" s="57">
        <f>SUMIF('III K'!A:A,A711,'III K'!B:B)</f>
        <v>2501.6</v>
      </c>
      <c r="H711" s="57">
        <f>SUMIF('III K'!A:A,A711,'III K'!C:C)</f>
        <v>1202.5999999999999</v>
      </c>
      <c r="I711" s="57">
        <f>SUMIF('IV K'!A:A,A711,'IV K'!B:B)</f>
        <v>0</v>
      </c>
      <c r="J711" s="57">
        <f>SUMIF('IV K'!A:A,A711,'IV K'!C:C)</f>
        <v>0</v>
      </c>
      <c r="K711" s="57">
        <f>SUMIF('2021 BEZ CLP'!A:A,A711,'2021 BEZ CLP'!B:B)</f>
        <v>5003.2</v>
      </c>
      <c r="L711" s="57">
        <f>SUMIF('2021 BEZ CLP'!A:A,A711,'2021 BEZ CLP'!C:C)</f>
        <v>2441.87</v>
      </c>
    </row>
    <row r="712" spans="1:12">
      <c r="A712" s="44" t="s">
        <v>694</v>
      </c>
      <c r="B712" s="44" t="s">
        <v>422</v>
      </c>
      <c r="C712" s="3">
        <f>SUMIF('I K'!A:A,A712,'I K'!B:B)</f>
        <v>71.64</v>
      </c>
      <c r="D712" s="3">
        <f>SUMIF('I K'!A:A,A712,'I K'!C:C)</f>
        <v>33.299999999999997</v>
      </c>
      <c r="E712" s="3">
        <f>SUMIF('II K'!A:A,A712,'II K'!B:B)</f>
        <v>0</v>
      </c>
      <c r="F712" s="57">
        <f>SUMIF('II K'!A:A,A712,'II K'!C:C)</f>
        <v>0</v>
      </c>
      <c r="G712" s="57">
        <f>SUMIF('III K'!A:A,A712,'III K'!B:B)</f>
        <v>0</v>
      </c>
      <c r="H712" s="57">
        <f>SUMIF('III K'!A:A,A712,'III K'!C:C)</f>
        <v>0</v>
      </c>
      <c r="I712" s="57">
        <f>SUMIF('IV K'!A:A,A712,'IV K'!B:B)</f>
        <v>0</v>
      </c>
      <c r="J712" s="57">
        <f>SUMIF('IV K'!A:A,A712,'IV K'!C:C)</f>
        <v>0</v>
      </c>
      <c r="K712" s="57">
        <f>SUMIF('2021 BEZ CLP'!A:A,A712,'2021 BEZ CLP'!B:B)</f>
        <v>71.64</v>
      </c>
      <c r="L712" s="57">
        <f>SUMIF('2021 BEZ CLP'!A:A,A712,'2021 BEZ CLP'!C:C)</f>
        <v>33.299999999999997</v>
      </c>
    </row>
    <row r="713" spans="1:12">
      <c r="A713" s="44" t="s">
        <v>698</v>
      </c>
      <c r="B713" s="44" t="s">
        <v>422</v>
      </c>
      <c r="C713" s="3">
        <f>SUMIF('I K'!A:A,A713,'I K'!B:B)</f>
        <v>0</v>
      </c>
      <c r="D713" s="3">
        <f>SUMIF('I K'!A:A,A713,'I K'!C:C)</f>
        <v>0</v>
      </c>
      <c r="E713" s="3">
        <f>SUMIF('II K'!A:A,A713,'II K'!B:B)</f>
        <v>0</v>
      </c>
      <c r="F713" s="57">
        <f>SUMIF('II K'!A:A,A713,'II K'!C:C)</f>
        <v>0</v>
      </c>
      <c r="G713" s="57">
        <f>SUMIF('III K'!A:A,A713,'III K'!B:B)</f>
        <v>0</v>
      </c>
      <c r="H713" s="57">
        <f>SUMIF('III K'!A:A,A713,'III K'!C:C)</f>
        <v>0</v>
      </c>
      <c r="I713" s="57">
        <f>SUMIF('IV K'!A:A,A713,'IV K'!B:B)</f>
        <v>54.9</v>
      </c>
      <c r="J713" s="57">
        <f>SUMIF('IV K'!A:A,A713,'IV K'!C:C)</f>
        <v>35.24</v>
      </c>
      <c r="K713" s="57">
        <f>SUMIF('2021 BEZ CLP'!A:A,A713,'2021 BEZ CLP'!B:B)</f>
        <v>54.9</v>
      </c>
      <c r="L713" s="57">
        <f>SUMIF('2021 BEZ CLP'!A:A,A713,'2021 BEZ CLP'!C:C)</f>
        <v>35.24</v>
      </c>
    </row>
    <row r="714" spans="1:12">
      <c r="A714" s="44" t="s">
        <v>699</v>
      </c>
      <c r="B714" s="44" t="s">
        <v>426</v>
      </c>
      <c r="C714" s="3">
        <f>SUMIF('I K'!A:A,A714,'I K'!B:B)</f>
        <v>2359.9699999999998</v>
      </c>
      <c r="D714" s="3">
        <f>SUMIF('I K'!A:A,A714,'I K'!C:C)</f>
        <v>961.31</v>
      </c>
      <c r="E714" s="3">
        <f>SUMIF('II K'!A:A,A714,'II K'!B:B)</f>
        <v>0</v>
      </c>
      <c r="F714" s="57">
        <f>SUMIF('II K'!A:A,A714,'II K'!C:C)</f>
        <v>0</v>
      </c>
      <c r="G714" s="57">
        <f>SUMIF('III K'!A:A,A714,'III K'!B:B)</f>
        <v>0</v>
      </c>
      <c r="H714" s="57">
        <f>SUMIF('III K'!A:A,A714,'III K'!C:C)</f>
        <v>0</v>
      </c>
      <c r="I714" s="57">
        <f>SUMIF('IV K'!A:A,A714,'IV K'!B:B)</f>
        <v>0</v>
      </c>
      <c r="J714" s="57">
        <f>SUMIF('IV K'!A:A,A714,'IV K'!C:C)</f>
        <v>0</v>
      </c>
      <c r="K714" s="57">
        <f>SUMIF('2021 BEZ CLP'!A:A,A714,'2021 BEZ CLP'!B:B)</f>
        <v>2359.9699999999998</v>
      </c>
      <c r="L714" s="57">
        <f>SUMIF('2021 BEZ CLP'!A:A,A714,'2021 BEZ CLP'!C:C)</f>
        <v>961.31</v>
      </c>
    </row>
    <row r="715" spans="1:12">
      <c r="A715" s="44" t="s">
        <v>700</v>
      </c>
      <c r="B715" s="44" t="s">
        <v>423</v>
      </c>
      <c r="C715" s="3">
        <f>SUMIF('I K'!A:A,A715,'I K'!B:B)</f>
        <v>0</v>
      </c>
      <c r="D715" s="3">
        <f>SUMIF('I K'!A:A,A715,'I K'!C:C)</f>
        <v>0</v>
      </c>
      <c r="E715" s="3">
        <f>SUMIF('II K'!A:A,A715,'II K'!B:B)</f>
        <v>3978.59</v>
      </c>
      <c r="F715" s="57">
        <f>SUMIF('II K'!A:A,A715,'II K'!C:C)</f>
        <v>721.01</v>
      </c>
      <c r="G715" s="57">
        <f>SUMIF('III K'!A:A,A715,'III K'!B:B)</f>
        <v>3426</v>
      </c>
      <c r="H715" s="57">
        <f>SUMIF('III K'!A:A,A715,'III K'!C:C)</f>
        <v>810.36</v>
      </c>
      <c r="I715" s="57">
        <f>SUMIF('IV K'!A:A,A715,'IV K'!B:B)</f>
        <v>2700</v>
      </c>
      <c r="J715" s="57">
        <f>SUMIF('IV K'!A:A,A715,'IV K'!C:C)</f>
        <v>601.79999999999995</v>
      </c>
      <c r="K715" s="57">
        <f>SUMIF('2021 BEZ CLP'!A:A,A715,'2021 BEZ CLP'!B:B)</f>
        <v>10104.59</v>
      </c>
      <c r="L715" s="57">
        <f>SUMIF('2021 BEZ CLP'!A:A,A715,'2021 BEZ CLP'!C:C)</f>
        <v>2133.17</v>
      </c>
    </row>
    <row r="716" spans="1:12">
      <c r="A716" s="44" t="s">
        <v>128</v>
      </c>
      <c r="B716" s="44" t="s">
        <v>422</v>
      </c>
      <c r="C716" s="3">
        <f>SUMIF('I K'!A:A,A716,'I K'!B:B)</f>
        <v>0</v>
      </c>
      <c r="D716" s="3">
        <f>SUMIF('I K'!A:A,A716,'I K'!C:C)</f>
        <v>0</v>
      </c>
      <c r="E716" s="3">
        <f>SUMIF('II K'!A:A,A716,'II K'!B:B)</f>
        <v>120.98</v>
      </c>
      <c r="F716" s="57">
        <f>SUMIF('II K'!A:A,A716,'II K'!C:C)</f>
        <v>42.49</v>
      </c>
      <c r="G716" s="57">
        <f>SUMIF('III K'!A:A,A716,'III K'!B:B)</f>
        <v>0</v>
      </c>
      <c r="H716" s="57">
        <f>SUMIF('III K'!A:A,A716,'III K'!C:C)</f>
        <v>0</v>
      </c>
      <c r="I716" s="57">
        <f>SUMIF('IV K'!A:A,A716,'IV K'!B:B)</f>
        <v>1043.97</v>
      </c>
      <c r="J716" s="57">
        <f>SUMIF('IV K'!A:A,A716,'IV K'!C:C)</f>
        <v>425.19</v>
      </c>
      <c r="K716" s="57">
        <f>SUMIF('2021 BEZ CLP'!A:A,A716,'2021 BEZ CLP'!B:B)</f>
        <v>1164.95</v>
      </c>
      <c r="L716" s="57">
        <f>SUMIF('2021 BEZ CLP'!A:A,A716,'2021 BEZ CLP'!C:C)</f>
        <v>467.68</v>
      </c>
    </row>
    <row r="717" spans="1:12">
      <c r="A717" s="44" t="s">
        <v>627</v>
      </c>
      <c r="B717" s="44" t="s">
        <v>427</v>
      </c>
      <c r="C717" s="3">
        <f>SUMIF('I K'!A:A,A717,'I K'!B:B)</f>
        <v>628.28</v>
      </c>
      <c r="D717" s="3">
        <f>SUMIF('I K'!A:A,A717,'I K'!C:C)</f>
        <v>134.53</v>
      </c>
      <c r="E717" s="3">
        <f>SUMIF('II K'!A:A,A717,'II K'!B:B)</f>
        <v>0</v>
      </c>
      <c r="F717" s="57">
        <f>SUMIF('II K'!A:A,A717,'II K'!C:C)</f>
        <v>0</v>
      </c>
      <c r="G717" s="57">
        <f>SUMIF('III K'!A:A,A717,'III K'!B:B)</f>
        <v>0</v>
      </c>
      <c r="H717" s="57">
        <f>SUMIF('III K'!A:A,A717,'III K'!C:C)</f>
        <v>0</v>
      </c>
      <c r="I717" s="57">
        <f>SUMIF('IV K'!A:A,A717,'IV K'!B:B)</f>
        <v>0</v>
      </c>
      <c r="J717" s="57">
        <f>SUMIF('IV K'!A:A,A717,'IV K'!C:C)</f>
        <v>0</v>
      </c>
      <c r="K717" s="57">
        <f>SUMIF('2021 BEZ CLP'!A:A,A717,'2021 BEZ CLP'!B:B)</f>
        <v>628.28</v>
      </c>
      <c r="L717" s="57">
        <f>SUMIF('2021 BEZ CLP'!A:A,A717,'2021 BEZ CLP'!C:C)</f>
        <v>134.53</v>
      </c>
    </row>
    <row r="718" spans="1:12">
      <c r="A718" s="44" t="s">
        <v>728</v>
      </c>
      <c r="B718" s="44" t="s">
        <v>422</v>
      </c>
      <c r="C718" s="3">
        <f>SUMIF('I K'!A:A,A718,'I K'!B:B)</f>
        <v>195</v>
      </c>
      <c r="D718" s="3">
        <f>SUMIF('I K'!A:A,A718,'I K'!C:C)</f>
        <v>141.4</v>
      </c>
      <c r="E718" s="3">
        <f>SUMIF('II K'!A:A,A718,'II K'!B:B)</f>
        <v>0</v>
      </c>
      <c r="F718" s="57">
        <f>SUMIF('II K'!A:A,A718,'II K'!C:C)</f>
        <v>0</v>
      </c>
      <c r="G718" s="57">
        <f>SUMIF('III K'!A:A,A718,'III K'!B:B)</f>
        <v>0</v>
      </c>
      <c r="H718" s="57">
        <f>SUMIF('III K'!A:A,A718,'III K'!C:C)</f>
        <v>0</v>
      </c>
      <c r="I718" s="57">
        <f>SUMIF('IV K'!A:A,A718,'IV K'!B:B)</f>
        <v>0</v>
      </c>
      <c r="J718" s="57">
        <f>SUMIF('IV K'!A:A,A718,'IV K'!C:C)</f>
        <v>0</v>
      </c>
      <c r="K718" s="57">
        <f>SUMIF('2021 BEZ CLP'!A:A,A718,'2021 BEZ CLP'!B:B)</f>
        <v>195</v>
      </c>
      <c r="L718" s="57">
        <f>SUMIF('2021 BEZ CLP'!A:A,A718,'2021 BEZ CLP'!C:C)</f>
        <v>141.4</v>
      </c>
    </row>
    <row r="719" spans="1:12">
      <c r="A719" s="44" t="s">
        <v>706</v>
      </c>
      <c r="B719" s="44" t="s">
        <v>422</v>
      </c>
      <c r="C719" s="3">
        <f>SUMIF('I K'!A:A,A719,'I K'!B:B)</f>
        <v>0</v>
      </c>
      <c r="D719" s="3">
        <f>SUMIF('I K'!A:A,A719,'I K'!C:C)</f>
        <v>0</v>
      </c>
      <c r="E719" s="3">
        <f>SUMIF('II K'!A:A,A719,'II K'!B:B)</f>
        <v>167.37</v>
      </c>
      <c r="F719" s="57">
        <f>SUMIF('II K'!A:A,A719,'II K'!C:C)</f>
        <v>60.38</v>
      </c>
      <c r="G719" s="57">
        <f>SUMIF('III K'!A:A,A719,'III K'!B:B)</f>
        <v>307.60000000000002</v>
      </c>
      <c r="H719" s="57">
        <f>SUMIF('III K'!A:A,A719,'III K'!C:C)</f>
        <v>120.48</v>
      </c>
      <c r="I719" s="57">
        <f>SUMIF('IV K'!A:A,A719,'IV K'!B:B)</f>
        <v>0</v>
      </c>
      <c r="J719" s="57">
        <f>SUMIF('IV K'!A:A,A719,'IV K'!C:C)</f>
        <v>0</v>
      </c>
      <c r="K719" s="57">
        <f>SUMIF('2021 BEZ CLP'!A:A,A719,'2021 BEZ CLP'!B:B)</f>
        <v>474.97</v>
      </c>
      <c r="L719" s="57">
        <f>SUMIF('2021 BEZ CLP'!A:A,A719,'2021 BEZ CLP'!C:C)</f>
        <v>180.86</v>
      </c>
    </row>
    <row r="720" spans="1:12">
      <c r="A720" s="44" t="s">
        <v>807</v>
      </c>
      <c r="B720" s="44" t="s">
        <v>427</v>
      </c>
      <c r="C720" s="3">
        <f>SUMIF('I K'!A:A,A720,'I K'!B:B)</f>
        <v>0</v>
      </c>
      <c r="D720" s="3">
        <f>SUMIF('I K'!A:A,A720,'I K'!C:C)</f>
        <v>0</v>
      </c>
      <c r="E720" s="3">
        <f>SUMIF('II K'!A:A,A720,'II K'!B:B)</f>
        <v>0</v>
      </c>
      <c r="F720" s="57">
        <f>SUMIF('II K'!A:A,A720,'II K'!C:C)</f>
        <v>0</v>
      </c>
      <c r="G720" s="57">
        <f>SUMIF('III K'!A:A,A720,'III K'!B:B)</f>
        <v>0</v>
      </c>
      <c r="H720" s="57">
        <f>SUMIF('III K'!A:A,A720,'III K'!C:C)</f>
        <v>0</v>
      </c>
      <c r="I720" s="57">
        <f>SUMIF('IV K'!A:A,A720,'IV K'!B:B)</f>
        <v>413.3</v>
      </c>
      <c r="J720" s="57">
        <f>SUMIF('IV K'!A:A,A720,'IV K'!C:C)</f>
        <v>108.3</v>
      </c>
      <c r="K720" s="57">
        <f>SUMIF('2021 BEZ CLP'!A:A,A720,'2021 BEZ CLP'!B:B)</f>
        <v>413.3</v>
      </c>
      <c r="L720" s="57">
        <f>SUMIF('2021 BEZ CLP'!A:A,A720,'2021 BEZ CLP'!C:C)</f>
        <v>108.3</v>
      </c>
    </row>
    <row r="721" spans="1:12">
      <c r="A721" s="44" t="s">
        <v>707</v>
      </c>
      <c r="B721" s="44" t="s">
        <v>426</v>
      </c>
      <c r="C721" s="3">
        <f>SUMIF('I K'!A:A,A721,'I K'!B:B)</f>
        <v>0</v>
      </c>
      <c r="D721" s="3">
        <f>SUMIF('I K'!A:A,A721,'I K'!C:C)</f>
        <v>0</v>
      </c>
      <c r="E721" s="3">
        <f>SUMIF('II K'!A:A,A721,'II K'!B:B)</f>
        <v>0</v>
      </c>
      <c r="F721" s="57">
        <f>SUMIF('II K'!A:A,A721,'II K'!C:C)</f>
        <v>0</v>
      </c>
      <c r="G721" s="57">
        <f>SUMIF('III K'!A:A,A721,'III K'!B:B)</f>
        <v>0</v>
      </c>
      <c r="H721" s="57">
        <f>SUMIF('III K'!A:A,A721,'III K'!C:C)</f>
        <v>0</v>
      </c>
      <c r="I721" s="57">
        <f>SUMIF('IV K'!A:A,A721,'IV K'!B:B)</f>
        <v>5223.18</v>
      </c>
      <c r="J721" s="57">
        <f>SUMIF('IV K'!A:A,A721,'IV K'!C:C)</f>
        <v>2490.1799999999998</v>
      </c>
      <c r="K721" s="57">
        <f>SUMIF('2021 BEZ CLP'!A:A,A721,'2021 BEZ CLP'!B:B)</f>
        <v>5223.18</v>
      </c>
      <c r="L721" s="57">
        <f>SUMIF('2021 BEZ CLP'!A:A,A721,'2021 BEZ CLP'!C:C)</f>
        <v>2490.1799999999998</v>
      </c>
    </row>
    <row r="722" spans="1:12">
      <c r="A722" s="44" t="s">
        <v>708</v>
      </c>
      <c r="B722" s="44" t="s">
        <v>422</v>
      </c>
      <c r="C722" s="3">
        <f>SUMIF('I K'!A:A,A722,'I K'!B:B)</f>
        <v>7121.46</v>
      </c>
      <c r="D722" s="3">
        <f>SUMIF('I K'!A:A,A722,'I K'!C:C)</f>
        <v>2879.33</v>
      </c>
      <c r="E722" s="3">
        <f>SUMIF('II K'!A:A,A722,'II K'!B:B)</f>
        <v>0</v>
      </c>
      <c r="F722" s="57">
        <f>SUMIF('II K'!A:A,A722,'II K'!C:C)</f>
        <v>0</v>
      </c>
      <c r="G722" s="57">
        <f>SUMIF('III K'!A:A,A722,'III K'!B:B)</f>
        <v>2660</v>
      </c>
      <c r="H722" s="57">
        <f>SUMIF('III K'!A:A,A722,'III K'!C:C)</f>
        <v>1083.0999999999999</v>
      </c>
      <c r="I722" s="57">
        <f>SUMIF('IV K'!A:A,A722,'IV K'!B:B)</f>
        <v>4915.7</v>
      </c>
      <c r="J722" s="57">
        <f>SUMIF('IV K'!A:A,A722,'IV K'!C:C)</f>
        <v>2221.56</v>
      </c>
      <c r="K722" s="57">
        <f>SUMIF('2021 BEZ CLP'!A:A,A722,'2021 BEZ CLP'!B:B)</f>
        <v>14697.16</v>
      </c>
      <c r="L722" s="57">
        <f>SUMIF('2021 BEZ CLP'!A:A,A722,'2021 BEZ CLP'!C:C)</f>
        <v>6183.99</v>
      </c>
    </row>
    <row r="723" spans="1:12">
      <c r="A723" s="44" t="s">
        <v>709</v>
      </c>
      <c r="B723" s="44" t="s">
        <v>422</v>
      </c>
      <c r="C723" s="3">
        <f>SUMIF('I K'!A:A,A723,'I K'!B:B)</f>
        <v>2916.96</v>
      </c>
      <c r="D723" s="3">
        <f>SUMIF('I K'!A:A,A723,'I K'!C:C)</f>
        <v>1462.38</v>
      </c>
      <c r="E723" s="3">
        <f>SUMIF('II K'!A:A,A723,'II K'!B:B)</f>
        <v>1988.76</v>
      </c>
      <c r="F723" s="57">
        <f>SUMIF('II K'!A:A,A723,'II K'!C:C)</f>
        <v>898.89099999999996</v>
      </c>
      <c r="G723" s="57">
        <f>SUMIF('III K'!A:A,A723,'III K'!B:B)</f>
        <v>203.69</v>
      </c>
      <c r="H723" s="57">
        <f>SUMIF('III K'!A:A,A723,'III K'!C:C)</f>
        <v>135.03399999999999</v>
      </c>
      <c r="I723" s="57">
        <f>SUMIF('IV K'!A:A,A723,'IV K'!B:B)</f>
        <v>4140.07</v>
      </c>
      <c r="J723" s="57">
        <f>SUMIF('IV K'!A:A,A723,'IV K'!C:C)</f>
        <v>2242.1354999999999</v>
      </c>
      <c r="K723" s="57">
        <f>SUMIF('2021 BEZ CLP'!A:A,A723,'2021 BEZ CLP'!B:B)</f>
        <v>9249.48</v>
      </c>
      <c r="L723" s="57">
        <f>SUMIF('2021 BEZ CLP'!A:A,A723,'2021 BEZ CLP'!C:C)</f>
        <v>4738.4404999999997</v>
      </c>
    </row>
    <row r="724" spans="1:12">
      <c r="A724" s="44" t="s">
        <v>710</v>
      </c>
      <c r="B724" s="44" t="s">
        <v>422</v>
      </c>
      <c r="C724" s="3">
        <f>SUMIF('I K'!A:A,A724,'I K'!B:B)</f>
        <v>0</v>
      </c>
      <c r="D724" s="3">
        <f>SUMIF('I K'!A:A,A724,'I K'!C:C)</f>
        <v>0</v>
      </c>
      <c r="E724" s="3">
        <f>SUMIF('II K'!A:A,A724,'II K'!B:B)</f>
        <v>0</v>
      </c>
      <c r="F724" s="57">
        <f>SUMIF('II K'!A:A,A724,'II K'!C:C)</f>
        <v>0</v>
      </c>
      <c r="G724" s="57">
        <f>SUMIF('III K'!A:A,A724,'III K'!B:B)</f>
        <v>0</v>
      </c>
      <c r="H724" s="57">
        <f>SUMIF('III K'!A:A,A724,'III K'!C:C)</f>
        <v>0</v>
      </c>
      <c r="I724" s="57">
        <f>SUMIF('IV K'!A:A,A724,'IV K'!B:B)</f>
        <v>0</v>
      </c>
      <c r="J724" s="57">
        <f>SUMIF('IV K'!A:A,A724,'IV K'!C:C)</f>
        <v>0</v>
      </c>
      <c r="K724" s="57">
        <f>SUMIF('2021 BEZ CLP'!A:A,A724,'2021 BEZ CLP'!B:B)</f>
        <v>0</v>
      </c>
      <c r="L724" s="57">
        <f>SUMIF('2021 BEZ CLP'!A:A,A724,'2021 BEZ CLP'!C:C)</f>
        <v>0</v>
      </c>
    </row>
    <row r="725" spans="1:12">
      <c r="A725" s="28" t="s">
        <v>713</v>
      </c>
      <c r="B725" s="44" t="s">
        <v>422</v>
      </c>
      <c r="C725" s="3">
        <f>SUMIF('I K'!A:A,A725,'I K'!B:B)</f>
        <v>190.56</v>
      </c>
      <c r="D725" s="3">
        <f>SUMIF('I K'!A:A,A725,'I K'!C:C)</f>
        <v>82.34</v>
      </c>
      <c r="E725" s="3">
        <f>SUMIF('II K'!A:A,A725,'II K'!B:B)</f>
        <v>228.68</v>
      </c>
      <c r="F725" s="57">
        <f>SUMIF('II K'!A:A,A725,'II K'!C:C)</f>
        <v>130.55000000000001</v>
      </c>
      <c r="G725" s="57">
        <f>SUMIF('III K'!A:A,A725,'III K'!B:B)</f>
        <v>0</v>
      </c>
      <c r="H725" s="57">
        <f>SUMIF('III K'!A:A,A725,'III K'!C:C)</f>
        <v>0</v>
      </c>
      <c r="I725" s="57">
        <f>SUMIF('IV K'!A:A,A725,'IV K'!B:B)</f>
        <v>0</v>
      </c>
      <c r="J725" s="57">
        <f>SUMIF('IV K'!A:A,A725,'IV K'!C:C)</f>
        <v>0</v>
      </c>
      <c r="K725" s="57">
        <f>SUMIF('2021 BEZ CLP'!A:A,A725,'2021 BEZ CLP'!B:B)</f>
        <v>419.24</v>
      </c>
      <c r="L725" s="57">
        <f>SUMIF('2021 BEZ CLP'!A:A,A725,'2021 BEZ CLP'!C:C)</f>
        <v>212.89</v>
      </c>
    </row>
    <row r="726" spans="1:12">
      <c r="A726" s="28" t="s">
        <v>716</v>
      </c>
      <c r="B726" s="44" t="s">
        <v>423</v>
      </c>
      <c r="C726" s="3">
        <f>SUMIF('I K'!A:A,A726,'I K'!B:B)</f>
        <v>1807.11</v>
      </c>
      <c r="D726" s="3">
        <f>SUMIF('I K'!A:A,A726,'I K'!C:C)</f>
        <v>628.02</v>
      </c>
      <c r="E726" s="3">
        <f>SUMIF('II K'!A:A,A726,'II K'!B:B)</f>
        <v>0</v>
      </c>
      <c r="F726" s="57">
        <f>SUMIF('II K'!A:A,A726,'II K'!C:C)</f>
        <v>0</v>
      </c>
      <c r="G726" s="57">
        <f>SUMIF('III K'!A:A,A726,'III K'!B:B)</f>
        <v>0</v>
      </c>
      <c r="H726" s="57">
        <f>SUMIF('III K'!A:A,A726,'III K'!C:C)</f>
        <v>0</v>
      </c>
      <c r="I726" s="57">
        <f>SUMIF('IV K'!A:A,A726,'IV K'!B:B)</f>
        <v>0</v>
      </c>
      <c r="J726" s="57">
        <f>SUMIF('IV K'!A:A,A726,'IV K'!C:C)</f>
        <v>0</v>
      </c>
      <c r="K726" s="57">
        <f>SUMIF('2021 BEZ CLP'!A:A,A726,'2021 BEZ CLP'!B:B)</f>
        <v>1807.11</v>
      </c>
      <c r="L726" s="57">
        <f>SUMIF('2021 BEZ CLP'!A:A,A726,'2021 BEZ CLP'!C:C)</f>
        <v>628.02</v>
      </c>
    </row>
    <row r="727" spans="1:12">
      <c r="A727" s="28" t="s">
        <v>711</v>
      </c>
      <c r="B727" s="44" t="s">
        <v>422</v>
      </c>
      <c r="C727" s="3">
        <f>SUMIF('I K'!A:A,A727,'I K'!B:B)</f>
        <v>441.03</v>
      </c>
      <c r="D727" s="3">
        <f>SUMIF('I K'!A:A,A727,'I K'!C:C)</f>
        <v>157.63</v>
      </c>
      <c r="E727" s="3">
        <f>SUMIF('II K'!A:A,A727,'II K'!B:B)</f>
        <v>0</v>
      </c>
      <c r="F727" s="57">
        <f>SUMIF('II K'!A:A,A727,'II K'!C:C)</f>
        <v>0</v>
      </c>
      <c r="G727" s="57">
        <f>SUMIF('III K'!A:A,A727,'III K'!B:B)</f>
        <v>0</v>
      </c>
      <c r="H727" s="57">
        <f>SUMIF('III K'!A:A,A727,'III K'!C:C)</f>
        <v>0</v>
      </c>
      <c r="I727" s="57">
        <f>SUMIF('IV K'!A:A,A727,'IV K'!B:B)</f>
        <v>653.46</v>
      </c>
      <c r="J727" s="57">
        <f>SUMIF('IV K'!A:A,A727,'IV K'!C:C)</f>
        <v>169.08600000000001</v>
      </c>
      <c r="K727" s="57">
        <f>SUMIF('2021 BEZ CLP'!A:A,A727,'2021 BEZ CLP'!B:B)</f>
        <v>1094.49</v>
      </c>
      <c r="L727" s="57">
        <f>SUMIF('2021 BEZ CLP'!A:A,A727,'2021 BEZ CLP'!C:C)</f>
        <v>326.71600000000001</v>
      </c>
    </row>
    <row r="728" spans="1:12">
      <c r="A728" s="28" t="s">
        <v>712</v>
      </c>
      <c r="B728" s="44" t="s">
        <v>422</v>
      </c>
      <c r="C728" s="3">
        <f>SUMIF('I K'!A:A,A728,'I K'!B:B)</f>
        <v>0</v>
      </c>
      <c r="D728" s="3">
        <f>SUMIF('I K'!A:A,A728,'I K'!C:C)</f>
        <v>0</v>
      </c>
      <c r="E728" s="3">
        <f>SUMIF('II K'!A:A,A728,'II K'!B:B)</f>
        <v>344.52</v>
      </c>
      <c r="F728" s="57">
        <f>SUMIF('II K'!A:A,A728,'II K'!C:C)</f>
        <v>217.04400000000001</v>
      </c>
      <c r="G728" s="57">
        <f>SUMIF('III K'!A:A,A728,'III K'!B:B)</f>
        <v>0</v>
      </c>
      <c r="H728" s="57">
        <f>SUMIF('III K'!A:A,A728,'III K'!C:C)</f>
        <v>0</v>
      </c>
      <c r="I728" s="57">
        <f>SUMIF('IV K'!A:A,A728,'IV K'!B:B)</f>
        <v>0</v>
      </c>
      <c r="J728" s="57">
        <f>SUMIF('IV K'!A:A,A728,'IV K'!C:C)</f>
        <v>0</v>
      </c>
      <c r="K728" s="57">
        <f>SUMIF('2021 BEZ CLP'!A:A,A728,'2021 BEZ CLP'!B:B)</f>
        <v>344.52</v>
      </c>
      <c r="L728" s="57">
        <f>SUMIF('2021 BEZ CLP'!A:A,A728,'2021 BEZ CLP'!C:C)</f>
        <v>217.04400000000001</v>
      </c>
    </row>
    <row r="729" spans="1:12">
      <c r="A729" s="28" t="s">
        <v>383</v>
      </c>
      <c r="B729" s="44" t="s">
        <v>426</v>
      </c>
      <c r="C729" s="3">
        <f>SUMIF('I K'!A:A,A729,'I K'!B:B)</f>
        <v>27359.02</v>
      </c>
      <c r="D729" s="3">
        <f>SUMIF('I K'!A:A,A729,'I K'!C:C)</f>
        <v>16104.484</v>
      </c>
      <c r="E729" s="3">
        <f>SUMIF('II K'!A:A,A729,'II K'!B:B)</f>
        <v>41238.050000000003</v>
      </c>
      <c r="F729" s="57">
        <f>SUMIF('II K'!A:A,A729,'II K'!C:C)</f>
        <v>24354.377</v>
      </c>
      <c r="G729" s="57">
        <f>SUMIF('III K'!A:A,A729,'III K'!B:B)</f>
        <v>38284.120000000003</v>
      </c>
      <c r="H729" s="57">
        <f>SUMIF('III K'!A:A,A729,'III K'!C:C)</f>
        <v>22892.878000000001</v>
      </c>
      <c r="I729" s="57">
        <f>SUMIF('IV K'!A:A,A729,'IV K'!B:B)</f>
        <v>36090</v>
      </c>
      <c r="J729" s="57">
        <f>SUMIF('IV K'!A:A,A729,'IV K'!C:C)</f>
        <v>23058.692999999999</v>
      </c>
      <c r="K729" s="57">
        <f>SUMIF('2021 BEZ CLP'!A:A,A729,'2021 BEZ CLP'!B:B)</f>
        <v>142971.19</v>
      </c>
      <c r="L729" s="57">
        <f>SUMIF('2021 BEZ CLP'!A:A,A729,'2021 BEZ CLP'!C:C)</f>
        <v>86410.432000000001</v>
      </c>
    </row>
    <row r="730" spans="1:12">
      <c r="A730" s="44" t="s">
        <v>846</v>
      </c>
      <c r="B730" s="44" t="s">
        <v>427</v>
      </c>
      <c r="C730" s="3">
        <f>SUMIF('I K'!A:A,A730,'I K'!B:B)</f>
        <v>0</v>
      </c>
      <c r="D730" s="3">
        <f>SUMIF('I K'!A:A,A730,'I K'!C:C)</f>
        <v>0</v>
      </c>
      <c r="E730" s="3">
        <f>SUMIF('II K'!A:A,A730,'II K'!B:B)</f>
        <v>0</v>
      </c>
      <c r="F730" s="57">
        <f>SUMIF('II K'!A:A,A730,'II K'!C:C)</f>
        <v>0</v>
      </c>
      <c r="G730" s="57">
        <f>SUMIF('III K'!A:A,A730,'III K'!B:B)</f>
        <v>0</v>
      </c>
      <c r="H730" s="57">
        <f>SUMIF('III K'!A:A,A730,'III K'!C:C)</f>
        <v>0</v>
      </c>
      <c r="I730" s="57">
        <f>SUMIF('IV K'!A:A,A730,'IV K'!B:B)</f>
        <v>0</v>
      </c>
      <c r="J730" s="57">
        <f>SUMIF('IV K'!A:A,A730,'IV K'!C:C)</f>
        <v>0</v>
      </c>
      <c r="K730" s="57">
        <f>SUMIF('2021 BEZ CLP'!A:A,A730,'2021 BEZ CLP'!B:B)</f>
        <v>0</v>
      </c>
      <c r="L730" s="57">
        <f>SUMIF('2021 BEZ CLP'!A:A,A730,'2021 BEZ CLP'!C:C)</f>
        <v>0</v>
      </c>
    </row>
    <row r="731" spans="1:12">
      <c r="A731" s="44" t="s">
        <v>714</v>
      </c>
      <c r="B731" s="44" t="s">
        <v>422</v>
      </c>
      <c r="C731" s="3">
        <f>SUMIF('I K'!A:A,A731,'I K'!B:B)</f>
        <v>1528.29</v>
      </c>
      <c r="D731" s="3">
        <f>SUMIF('I K'!A:A,A731,'I K'!C:C)</f>
        <v>1047.509</v>
      </c>
      <c r="E731" s="3">
        <f>SUMIF('II K'!A:A,A731,'II K'!B:B)</f>
        <v>417.61</v>
      </c>
      <c r="F731" s="57">
        <f>SUMIF('II K'!A:A,A731,'II K'!C:C)</f>
        <v>263.45800000000003</v>
      </c>
      <c r="G731" s="57">
        <f>SUMIF('III K'!A:A,A731,'III K'!B:B)</f>
        <v>423.64</v>
      </c>
      <c r="H731" s="57">
        <f>SUMIF('III K'!A:A,A731,'III K'!C:C)</f>
        <v>266.91399999999999</v>
      </c>
      <c r="I731" s="57">
        <f>SUMIF('IV K'!A:A,A731,'IV K'!B:B)</f>
        <v>850.33</v>
      </c>
      <c r="J731" s="57">
        <f>SUMIF('IV K'!A:A,A731,'IV K'!C:C)</f>
        <v>530.87</v>
      </c>
      <c r="K731" s="57">
        <f>SUMIF('2021 BEZ CLP'!A:A,A731,'2021 BEZ CLP'!B:B)</f>
        <v>3219.87</v>
      </c>
      <c r="L731" s="57">
        <f>SUMIF('2021 BEZ CLP'!A:A,A731,'2021 BEZ CLP'!C:C)</f>
        <v>2108.7510000000002</v>
      </c>
    </row>
    <row r="732" spans="1:12">
      <c r="A732" s="44" t="s">
        <v>58</v>
      </c>
      <c r="B732" s="44" t="s">
        <v>422</v>
      </c>
      <c r="C732" s="3">
        <f>SUMIF('I K'!A:A,A732,'I K'!B:B)</f>
        <v>490.4</v>
      </c>
      <c r="D732" s="3">
        <f>SUMIF('I K'!A:A,A732,'I K'!C:C)</f>
        <v>328.78</v>
      </c>
      <c r="E732" s="3">
        <f>SUMIF('II K'!A:A,A732,'II K'!B:B)</f>
        <v>0</v>
      </c>
      <c r="F732" s="57">
        <f>SUMIF('II K'!A:A,A732,'II K'!C:C)</f>
        <v>0</v>
      </c>
      <c r="G732" s="57">
        <f>SUMIF('III K'!A:A,A732,'III K'!B:B)</f>
        <v>0</v>
      </c>
      <c r="H732" s="57">
        <f>SUMIF('III K'!A:A,A732,'III K'!C:C)</f>
        <v>0</v>
      </c>
      <c r="I732" s="57">
        <f>SUMIF('IV K'!A:A,A732,'IV K'!B:B)</f>
        <v>0</v>
      </c>
      <c r="J732" s="57">
        <f>SUMIF('IV K'!A:A,A732,'IV K'!C:C)</f>
        <v>0</v>
      </c>
      <c r="K732" s="57">
        <f>SUMIF('2021 BEZ CLP'!A:A,A732,'2021 BEZ CLP'!B:B)</f>
        <v>490.4</v>
      </c>
      <c r="L732" s="57">
        <f>SUMIF('2021 BEZ CLP'!A:A,A732,'2021 BEZ CLP'!C:C)</f>
        <v>328.78</v>
      </c>
    </row>
    <row r="733" spans="1:12">
      <c r="A733" s="44" t="s">
        <v>625</v>
      </c>
      <c r="B733" s="44" t="s">
        <v>423</v>
      </c>
      <c r="C733" s="3">
        <f>SUMIF('I K'!A:A,A733,'I K'!B:B)</f>
        <v>15691</v>
      </c>
      <c r="D733" s="3">
        <f>SUMIF('I K'!A:A,A733,'I K'!C:C)</f>
        <v>2603.0500000000002</v>
      </c>
      <c r="E733" s="3">
        <f>SUMIF('II K'!A:A,A733,'II K'!B:B)</f>
        <v>11620</v>
      </c>
      <c r="F733" s="57">
        <f>SUMIF('II K'!A:A,A733,'II K'!C:C)</f>
        <v>1901.76</v>
      </c>
      <c r="G733" s="57">
        <f>SUMIF('III K'!A:A,A733,'III K'!B:B)</f>
        <v>0</v>
      </c>
      <c r="H733" s="57">
        <f>SUMIF('III K'!A:A,A733,'III K'!C:C)</f>
        <v>0</v>
      </c>
      <c r="I733" s="57">
        <f>SUMIF('IV K'!A:A,A733,'IV K'!B:B)</f>
        <v>0</v>
      </c>
      <c r="J733" s="57">
        <f>SUMIF('IV K'!A:A,A733,'IV K'!C:C)</f>
        <v>0</v>
      </c>
      <c r="K733" s="57">
        <f>SUMIF('2021 BEZ CLP'!A:A,A733,'2021 BEZ CLP'!B:B)</f>
        <v>27311</v>
      </c>
      <c r="L733" s="57">
        <f>SUMIF('2021 BEZ CLP'!A:A,A733,'2021 BEZ CLP'!C:C)</f>
        <v>4504.8100000000004</v>
      </c>
    </row>
    <row r="734" spans="1:12">
      <c r="A734" s="44" t="s">
        <v>717</v>
      </c>
      <c r="B734" s="44" t="s">
        <v>422</v>
      </c>
      <c r="C734" s="3">
        <f>SUMIF('I K'!A:A,A734,'I K'!B:B)</f>
        <v>130</v>
      </c>
      <c r="D734" s="3">
        <f>SUMIF('I K'!A:A,A734,'I K'!C:C)</f>
        <v>91.5</v>
      </c>
      <c r="E734" s="3">
        <f>SUMIF('II K'!A:A,A734,'II K'!B:B)</f>
        <v>0</v>
      </c>
      <c r="F734" s="57">
        <f>SUMIF('II K'!A:A,A734,'II K'!C:C)</f>
        <v>0</v>
      </c>
      <c r="G734" s="57">
        <f>SUMIF('III K'!A:A,A734,'III K'!B:B)</f>
        <v>0</v>
      </c>
      <c r="H734" s="57">
        <f>SUMIF('III K'!A:A,A734,'III K'!C:C)</f>
        <v>0</v>
      </c>
      <c r="I734" s="57">
        <f>SUMIF('IV K'!A:A,A734,'IV K'!B:B)</f>
        <v>0</v>
      </c>
      <c r="J734" s="57">
        <f>SUMIF('IV K'!A:A,A734,'IV K'!C:C)</f>
        <v>0</v>
      </c>
      <c r="K734" s="57">
        <f>SUMIF('2021 BEZ CLP'!A:A,A734,'2021 BEZ CLP'!B:B)</f>
        <v>130</v>
      </c>
      <c r="L734" s="57">
        <f>SUMIF('2021 BEZ CLP'!A:A,A734,'2021 BEZ CLP'!C:C)</f>
        <v>91.5</v>
      </c>
    </row>
    <row r="735" spans="1:12">
      <c r="A735" s="44" t="s">
        <v>729</v>
      </c>
      <c r="B735" s="44" t="s">
        <v>422</v>
      </c>
      <c r="C735" s="3">
        <f>SUMIF('I K'!A:A,A735,'I K'!B:B)</f>
        <v>0</v>
      </c>
      <c r="D735" s="3">
        <f>SUMIF('I K'!A:A,A735,'I K'!C:C)</f>
        <v>0</v>
      </c>
      <c r="E735" s="3">
        <f>SUMIF('II K'!A:A,A735,'II K'!B:B)</f>
        <v>0</v>
      </c>
      <c r="F735" s="57">
        <f>SUMIF('II K'!A:A,A735,'II K'!C:C)</f>
        <v>0</v>
      </c>
      <c r="G735" s="57">
        <f>SUMIF('III K'!A:A,A735,'III K'!B:B)</f>
        <v>0</v>
      </c>
      <c r="H735" s="57">
        <f>SUMIF('III K'!A:A,A735,'III K'!C:C)</f>
        <v>0</v>
      </c>
      <c r="I735" s="57">
        <f>SUMIF('IV K'!A:A,A735,'IV K'!B:B)</f>
        <v>0</v>
      </c>
      <c r="J735" s="57">
        <f>SUMIF('IV K'!A:A,A735,'IV K'!C:C)</f>
        <v>0</v>
      </c>
      <c r="K735" s="57">
        <f>SUMIF('2021 BEZ CLP'!A:A,A735,'2021 BEZ CLP'!B:B)</f>
        <v>0</v>
      </c>
      <c r="L735" s="57">
        <f>SUMIF('2021 BEZ CLP'!A:A,A735,'2021 BEZ CLP'!C:C)</f>
        <v>0</v>
      </c>
    </row>
    <row r="736" spans="1:12">
      <c r="A736" s="44" t="s">
        <v>721</v>
      </c>
      <c r="B736" s="44" t="s">
        <v>423</v>
      </c>
      <c r="C736" s="3">
        <f>SUMIF('I K'!A:A,A736,'I K'!B:B)</f>
        <v>8000</v>
      </c>
      <c r="D736" s="3">
        <f>SUMIF('I K'!A:A,A736,'I K'!C:C)</f>
        <v>6690.6</v>
      </c>
      <c r="E736" s="3">
        <f>SUMIF('II K'!A:A,A736,'II K'!B:B)</f>
        <v>12800</v>
      </c>
      <c r="F736" s="57">
        <f>SUMIF('II K'!A:A,A736,'II K'!C:C)</f>
        <v>11008.4</v>
      </c>
      <c r="G736" s="57">
        <f>SUMIF('III K'!A:A,A736,'III K'!B:B)</f>
        <v>8000</v>
      </c>
      <c r="H736" s="57">
        <f>SUMIF('III K'!A:A,A736,'III K'!C:C)</f>
        <v>6872.6</v>
      </c>
      <c r="I736" s="57">
        <f>SUMIF('IV K'!A:A,A736,'IV K'!B:B)</f>
        <v>0</v>
      </c>
      <c r="J736" s="57">
        <f>SUMIF('IV K'!A:A,A736,'IV K'!C:C)</f>
        <v>0</v>
      </c>
      <c r="K736" s="57">
        <f>SUMIF('2021 BEZ CLP'!A:A,A736,'2021 BEZ CLP'!B:B)</f>
        <v>28800</v>
      </c>
      <c r="L736" s="57">
        <f>SUMIF('2021 BEZ CLP'!A:A,A736,'2021 BEZ CLP'!C:C)</f>
        <v>24571.599999999999</v>
      </c>
    </row>
    <row r="737" spans="1:12">
      <c r="A737" s="44" t="s">
        <v>718</v>
      </c>
      <c r="B737" s="44" t="s">
        <v>426</v>
      </c>
      <c r="C737" s="3">
        <f>SUMIF('I K'!A:A,A737,'I K'!B:B)</f>
        <v>0</v>
      </c>
      <c r="D737" s="3">
        <f>SUMIF('I K'!A:A,A737,'I K'!C:C)</f>
        <v>0</v>
      </c>
      <c r="E737" s="3">
        <f>SUMIF('II K'!A:A,A737,'II K'!B:B)</f>
        <v>0</v>
      </c>
      <c r="F737" s="57">
        <f>SUMIF('II K'!A:A,A737,'II K'!C:C)</f>
        <v>0</v>
      </c>
      <c r="G737" s="57">
        <f>SUMIF('III K'!A:A,A737,'III K'!B:B)</f>
        <v>0</v>
      </c>
      <c r="H737" s="57">
        <f>SUMIF('III K'!A:A,A737,'III K'!C:C)</f>
        <v>0</v>
      </c>
      <c r="I737" s="57">
        <f>SUMIF('IV K'!A:A,A737,'IV K'!B:B)</f>
        <v>0</v>
      </c>
      <c r="J737" s="57">
        <f>SUMIF('IV K'!A:A,A737,'IV K'!C:C)</f>
        <v>0</v>
      </c>
      <c r="K737" s="57">
        <f>SUMIF('2021 BEZ CLP'!A:A,A737,'2021 BEZ CLP'!B:B)</f>
        <v>0</v>
      </c>
      <c r="L737" s="57">
        <f>SUMIF('2021 BEZ CLP'!A:A,A737,'2021 BEZ CLP'!C:C)</f>
        <v>0</v>
      </c>
    </row>
    <row r="738" spans="1:12">
      <c r="A738" s="44" t="s">
        <v>806</v>
      </c>
      <c r="B738" s="44" t="s">
        <v>427</v>
      </c>
      <c r="C738" s="3">
        <f>SUMIF('I K'!A:A,A738,'I K'!B:B)</f>
        <v>0</v>
      </c>
      <c r="D738" s="3">
        <f>SUMIF('I K'!A:A,A738,'I K'!C:C)</f>
        <v>0</v>
      </c>
      <c r="E738" s="3">
        <f>SUMIF('II K'!A:A,A738,'II K'!B:B)</f>
        <v>0</v>
      </c>
      <c r="F738" s="57">
        <f>SUMIF('II K'!A:A,A738,'II K'!C:C)</f>
        <v>0</v>
      </c>
      <c r="G738" s="57">
        <f>SUMIF('III K'!A:A,A738,'III K'!B:B)</f>
        <v>0</v>
      </c>
      <c r="H738" s="57">
        <f>SUMIF('III K'!A:A,A738,'III K'!C:C)</f>
        <v>0</v>
      </c>
      <c r="I738" s="57">
        <f>SUMIF('IV K'!A:A,A738,'IV K'!B:B)</f>
        <v>646.79999999999995</v>
      </c>
      <c r="J738" s="57">
        <f>SUMIF('IV K'!A:A,A738,'IV K'!C:C)</f>
        <v>117.6</v>
      </c>
      <c r="K738" s="57">
        <f>SUMIF('2021 BEZ CLP'!A:A,A738,'2021 BEZ CLP'!B:B)</f>
        <v>646.79999999999995</v>
      </c>
      <c r="L738" s="57">
        <f>SUMIF('2021 BEZ CLP'!A:A,A738,'2021 BEZ CLP'!C:C)</f>
        <v>117.6</v>
      </c>
    </row>
    <row r="739" spans="1:12">
      <c r="A739" s="44" t="s">
        <v>720</v>
      </c>
      <c r="B739" s="44" t="s">
        <v>423</v>
      </c>
      <c r="C739" s="3">
        <f>SUMIF('I K'!A:A,A739,'I K'!B:B)</f>
        <v>286.83</v>
      </c>
      <c r="D739" s="3">
        <f>SUMIF('I K'!A:A,A739,'I K'!C:C)</f>
        <v>96.58</v>
      </c>
      <c r="E739" s="3">
        <f>SUMIF('II K'!A:A,A739,'II K'!B:B)</f>
        <v>0</v>
      </c>
      <c r="F739" s="57">
        <f>SUMIF('II K'!A:A,A739,'II K'!C:C)</f>
        <v>0</v>
      </c>
      <c r="G739" s="57">
        <f>SUMIF('III K'!A:A,A739,'III K'!B:B)</f>
        <v>0</v>
      </c>
      <c r="H739" s="57">
        <f>SUMIF('III K'!A:A,A739,'III K'!C:C)</f>
        <v>0</v>
      </c>
      <c r="I739" s="57">
        <f>SUMIF('IV K'!A:A,A739,'IV K'!B:B)</f>
        <v>0</v>
      </c>
      <c r="J739" s="57">
        <f>SUMIF('IV K'!A:A,A739,'IV K'!C:C)</f>
        <v>0</v>
      </c>
      <c r="K739" s="57">
        <f>SUMIF('2021 BEZ CLP'!A:A,A739,'2021 BEZ CLP'!B:B)</f>
        <v>286.83</v>
      </c>
      <c r="L739" s="57">
        <f>SUMIF('2021 BEZ CLP'!A:A,A739,'2021 BEZ CLP'!C:C)</f>
        <v>96.58</v>
      </c>
    </row>
    <row r="740" spans="1:12">
      <c r="A740" s="44" t="s">
        <v>562</v>
      </c>
      <c r="B740" s="44" t="s">
        <v>423</v>
      </c>
      <c r="C740" s="3">
        <f>SUMIF('I K'!A:A,A740,'I K'!B:B)</f>
        <v>66945.679999999993</v>
      </c>
      <c r="D740" s="3">
        <f>SUMIF('I K'!A:A,A740,'I K'!C:C)</f>
        <v>29147.711500000001</v>
      </c>
      <c r="E740" s="3">
        <f>SUMIF('II K'!A:A,A740,'II K'!B:B)</f>
        <v>90497.77</v>
      </c>
      <c r="F740" s="57">
        <f>SUMIF('II K'!A:A,A740,'II K'!C:C)</f>
        <v>44032.974499999997</v>
      </c>
      <c r="G740" s="57">
        <f>SUMIF('III K'!A:A,A740,'III K'!B:B)</f>
        <v>86289.58</v>
      </c>
      <c r="H740" s="57">
        <f>SUMIF('III K'!A:A,A740,'III K'!C:C)</f>
        <v>43096.241900000001</v>
      </c>
      <c r="I740" s="57">
        <f>SUMIF('IV K'!A:A,A740,'IV K'!B:B)</f>
        <v>95198.399999999994</v>
      </c>
      <c r="J740" s="57">
        <f>SUMIF('IV K'!A:A,A740,'IV K'!C:C)</f>
        <v>50539.494599999998</v>
      </c>
      <c r="K740" s="57">
        <f>SUMIF('2021 BEZ CLP'!A:A,A740,'2021 BEZ CLP'!B:B)</f>
        <v>338931.43</v>
      </c>
      <c r="L740" s="57">
        <f>SUMIF('2021 BEZ CLP'!A:A,A740,'2021 BEZ CLP'!C:C)</f>
        <v>166816.42249999999</v>
      </c>
    </row>
    <row r="741" spans="1:12">
      <c r="A741" s="44" t="s">
        <v>730</v>
      </c>
      <c r="B741" s="44" t="s">
        <v>422</v>
      </c>
      <c r="C741" s="3">
        <f>SUMIF('I K'!A:A,A741,'I K'!B:B)</f>
        <v>0</v>
      </c>
      <c r="D741" s="3">
        <f>SUMIF('I K'!A:A,A741,'I K'!C:C)</f>
        <v>0</v>
      </c>
      <c r="E741" s="3">
        <f>SUMIF('II K'!A:A,A741,'II K'!B:B)</f>
        <v>0</v>
      </c>
      <c r="F741" s="57">
        <f>SUMIF('II K'!A:A,A741,'II K'!C:C)</f>
        <v>0</v>
      </c>
      <c r="G741" s="57">
        <f>SUMIF('III K'!A:A,A741,'III K'!B:B)</f>
        <v>0</v>
      </c>
      <c r="H741" s="57">
        <f>SUMIF('III K'!A:A,A741,'III K'!C:C)</f>
        <v>0</v>
      </c>
      <c r="I741" s="57">
        <f>SUMIF('IV K'!A:A,A741,'IV K'!B:B)</f>
        <v>0</v>
      </c>
      <c r="J741" s="57">
        <f>SUMIF('IV K'!A:A,A741,'IV K'!C:C)</f>
        <v>0</v>
      </c>
      <c r="K741" s="57">
        <f>SUMIF('2021 BEZ CLP'!A:A,A741,'2021 BEZ CLP'!B:B)</f>
        <v>0</v>
      </c>
      <c r="L741" s="57">
        <f>SUMIF('2021 BEZ CLP'!A:A,A741,'2021 BEZ CLP'!C:C)</f>
        <v>0</v>
      </c>
    </row>
    <row r="742" spans="1:12">
      <c r="A742" s="44" t="s">
        <v>731</v>
      </c>
      <c r="B742" s="44" t="s">
        <v>422</v>
      </c>
      <c r="C742" s="3">
        <f>SUMIF('I K'!A:A,A742,'I K'!B:B)</f>
        <v>67</v>
      </c>
      <c r="D742" s="3">
        <f>SUMIF('I K'!A:A,A742,'I K'!C:C)</f>
        <v>36.880000000000003</v>
      </c>
      <c r="E742" s="3">
        <f>SUMIF('II K'!A:A,A742,'II K'!B:B)</f>
        <v>0</v>
      </c>
      <c r="F742" s="57">
        <f>SUMIF('II K'!A:A,A742,'II K'!C:C)</f>
        <v>0</v>
      </c>
      <c r="G742" s="57">
        <f>SUMIF('III K'!A:A,A742,'III K'!B:B)</f>
        <v>0</v>
      </c>
      <c r="H742" s="57">
        <f>SUMIF('III K'!A:A,A742,'III K'!C:C)</f>
        <v>0</v>
      </c>
      <c r="I742" s="57">
        <f>SUMIF('IV K'!A:A,A742,'IV K'!B:B)</f>
        <v>125.03</v>
      </c>
      <c r="J742" s="57">
        <f>SUMIF('IV K'!A:A,A742,'IV K'!C:C)</f>
        <v>77.25</v>
      </c>
      <c r="K742" s="57">
        <f>SUMIF('2021 BEZ CLP'!A:A,A742,'2021 BEZ CLP'!B:B)</f>
        <v>192.03</v>
      </c>
      <c r="L742" s="57">
        <f>SUMIF('2021 BEZ CLP'!A:A,A742,'2021 BEZ CLP'!C:C)</f>
        <v>114.13</v>
      </c>
    </row>
    <row r="743" spans="1:12">
      <c r="A743" s="44" t="s">
        <v>722</v>
      </c>
      <c r="B743" s="44" t="s">
        <v>426</v>
      </c>
      <c r="C743" s="3">
        <f>SUMIF('I K'!A:A,A743,'I K'!B:B)</f>
        <v>1772.91</v>
      </c>
      <c r="D743" s="3">
        <f>SUMIF('I K'!A:A,A743,'I K'!C:C)</f>
        <v>634.69000000000005</v>
      </c>
      <c r="E743" s="3">
        <f>SUMIF('II K'!A:A,A743,'II K'!B:B)</f>
        <v>0</v>
      </c>
      <c r="F743" s="57">
        <f>SUMIF('II K'!A:A,A743,'II K'!C:C)</f>
        <v>0</v>
      </c>
      <c r="G743" s="57">
        <f>SUMIF('III K'!A:A,A743,'III K'!B:B)</f>
        <v>0</v>
      </c>
      <c r="H743" s="57">
        <f>SUMIF('III K'!A:A,A743,'III K'!C:C)</f>
        <v>0</v>
      </c>
      <c r="I743" s="57">
        <f>SUMIF('IV K'!A:A,A743,'IV K'!B:B)</f>
        <v>0</v>
      </c>
      <c r="J743" s="57">
        <f>SUMIF('IV K'!A:A,A743,'IV K'!C:C)</f>
        <v>0</v>
      </c>
      <c r="K743" s="57">
        <f>SUMIF('2021 BEZ CLP'!A:A,A743,'2021 BEZ CLP'!B:B)</f>
        <v>1772.91</v>
      </c>
      <c r="L743" s="57">
        <f>SUMIF('2021 BEZ CLP'!A:A,A743,'2021 BEZ CLP'!C:C)</f>
        <v>634.69000000000005</v>
      </c>
    </row>
    <row r="744" spans="1:12">
      <c r="A744" s="44" t="s">
        <v>797</v>
      </c>
      <c r="B744" s="44" t="s">
        <v>423</v>
      </c>
      <c r="C744" s="3">
        <f>SUMIF('I K'!A:A,A744,'I K'!B:B)</f>
        <v>0</v>
      </c>
      <c r="D744" s="3">
        <f>SUMIF('I K'!A:A,A744,'I K'!C:C)</f>
        <v>0</v>
      </c>
      <c r="E744" s="3">
        <f>SUMIF('II K'!A:A,A744,'II K'!B:B)</f>
        <v>0</v>
      </c>
      <c r="F744" s="57">
        <f>SUMIF('II K'!A:A,A744,'II K'!C:C)</f>
        <v>0</v>
      </c>
      <c r="G744" s="57">
        <f>SUMIF('III K'!A:A,A744,'III K'!B:B)</f>
        <v>666.6</v>
      </c>
      <c r="H744" s="57">
        <f>SUMIF('III K'!A:A,A744,'III K'!C:C)</f>
        <v>431.23020000000002</v>
      </c>
      <c r="I744" s="57">
        <f>SUMIF('IV K'!A:A,A744,'IV K'!B:B)</f>
        <v>0</v>
      </c>
      <c r="J744" s="57">
        <f>SUMIF('IV K'!A:A,A744,'IV K'!C:C)</f>
        <v>0</v>
      </c>
      <c r="K744" s="57">
        <f>SUMIF('2021 BEZ CLP'!A:A,A744,'2021 BEZ CLP'!B:B)</f>
        <v>666.6</v>
      </c>
      <c r="L744" s="57">
        <f>SUMIF('2021 BEZ CLP'!A:A,A744,'2021 BEZ CLP'!C:C)</f>
        <v>431.23020000000002</v>
      </c>
    </row>
    <row r="745" spans="1:12">
      <c r="A745" s="44" t="s">
        <v>798</v>
      </c>
      <c r="B745" s="44" t="s">
        <v>422</v>
      </c>
      <c r="C745" s="3">
        <f>SUMIF('I K'!A:A,A745,'I K'!B:B)</f>
        <v>0</v>
      </c>
      <c r="D745" s="3">
        <f>SUMIF('I K'!A:A,A745,'I K'!C:C)</f>
        <v>0</v>
      </c>
      <c r="E745" s="3">
        <f>SUMIF('II K'!A:A,A745,'II K'!B:B)</f>
        <v>0</v>
      </c>
      <c r="F745" s="40">
        <f>SUMIF('II K'!A:A,A745,'II K'!C:C)</f>
        <v>0</v>
      </c>
      <c r="G745" s="40">
        <f>SUMIF('III K'!A:A,A745,'III K'!B:B)</f>
        <v>4363.49</v>
      </c>
      <c r="H745" s="40">
        <f>SUMIF('III K'!A:A,A745,'III K'!C:C)</f>
        <v>1865.5273999999999</v>
      </c>
      <c r="I745" s="40">
        <f>SUMIF('IV K'!A:A,A745,'IV K'!B:B)</f>
        <v>3630</v>
      </c>
      <c r="J745" s="40">
        <f>SUMIF('IV K'!A:A,A745,'IV K'!C:C)</f>
        <v>1937.1</v>
      </c>
      <c r="K745" s="40">
        <f>SUMIF('2021 BEZ CLP'!A:A,A745,'2021 BEZ CLP'!B:B)</f>
        <v>7993.49</v>
      </c>
      <c r="L745" s="40">
        <f>SUMIF('2021 BEZ CLP'!A:A,A745,'2021 BEZ CLP'!C:C)</f>
        <v>3802.6273999999999</v>
      </c>
    </row>
    <row r="746" spans="1:12">
      <c r="A746" s="44" t="s">
        <v>810</v>
      </c>
      <c r="B746" s="44" t="s">
        <v>422</v>
      </c>
      <c r="C746" s="3">
        <f>SUMIF('I K'!A:A,A746,'I K'!B:B)</f>
        <v>0</v>
      </c>
      <c r="D746" s="3">
        <f>SUMIF('I K'!A:A,A746,'I K'!C:C)</f>
        <v>0</v>
      </c>
      <c r="E746" s="3">
        <f>SUMIF('II K'!A:A,A746,'II K'!B:B)</f>
        <v>0</v>
      </c>
      <c r="F746" s="40">
        <f>SUMIF('II K'!A:A,A746,'II K'!C:C)</f>
        <v>0</v>
      </c>
      <c r="G746" s="40">
        <f>SUMIF('III K'!A:A,A746,'III K'!B:B)</f>
        <v>0</v>
      </c>
      <c r="H746" s="40">
        <f>SUMIF('III K'!A:A,A746,'III K'!C:C)</f>
        <v>0</v>
      </c>
      <c r="I746" s="40">
        <f>SUMIF('IV K'!A:A,A746,'IV K'!B:B)</f>
        <v>272.23</v>
      </c>
      <c r="J746" s="40">
        <f>SUMIF('IV K'!A:A,A746,'IV K'!C:C)</f>
        <v>33.817999999999998</v>
      </c>
      <c r="K746" s="40">
        <f>SUMIF('2021 BEZ CLP'!A:A,A746,'2021 BEZ CLP'!B:B)</f>
        <v>272.23</v>
      </c>
      <c r="L746" s="40">
        <f>SUMIF('2021 BEZ CLP'!A:A,A746,'2021 BEZ CLP'!C:C)</f>
        <v>33.817999999999998</v>
      </c>
    </row>
    <row r="747" spans="1:12">
      <c r="A747" s="44" t="s">
        <v>803</v>
      </c>
      <c r="B747" s="44" t="s">
        <v>422</v>
      </c>
      <c r="C747" s="3">
        <f>SUMIF('I K'!A:A,A747,'I K'!B:B)</f>
        <v>0</v>
      </c>
      <c r="D747" s="3">
        <f>SUMIF('I K'!A:A,A747,'I K'!C:C)</f>
        <v>0</v>
      </c>
      <c r="E747" s="3">
        <f>SUMIF('II K'!A:A,A747,'II K'!B:B)</f>
        <v>0</v>
      </c>
      <c r="F747" s="40">
        <f>SUMIF('II K'!A:A,A747,'II K'!C:C)</f>
        <v>0</v>
      </c>
      <c r="G747" s="40">
        <f>SUMIF('III K'!A:A,A747,'III K'!B:B)</f>
        <v>0</v>
      </c>
      <c r="H747" s="40">
        <f>SUMIF('III K'!A:A,A747,'III K'!C:C)</f>
        <v>0</v>
      </c>
      <c r="I747" s="40">
        <f>SUMIF('IV K'!A:A,A747,'IV K'!B:B)</f>
        <v>1030.49</v>
      </c>
      <c r="J747" s="40">
        <f>SUMIF('IV K'!A:A,A747,'IV K'!C:C)</f>
        <v>578.09</v>
      </c>
      <c r="K747" s="40">
        <f>SUMIF('2021 BEZ CLP'!A:A,A747,'2021 BEZ CLP'!B:B)</f>
        <v>1030.49</v>
      </c>
      <c r="L747" s="40">
        <f>SUMIF('2021 BEZ CLP'!A:A,A747,'2021 BEZ CLP'!C:C)</f>
        <v>578.09</v>
      </c>
    </row>
    <row r="748" spans="1:12">
      <c r="A748" s="44" t="s">
        <v>812</v>
      </c>
      <c r="B748" s="44" t="s">
        <v>426</v>
      </c>
      <c r="C748" s="3">
        <f>SUMIF('I K'!A:A,A748,'I K'!B:B)</f>
        <v>0</v>
      </c>
      <c r="D748" s="3">
        <f>SUMIF('I K'!A:A,A748,'I K'!C:C)</f>
        <v>0</v>
      </c>
      <c r="E748" s="3">
        <f>SUMIF('II K'!A:A,A748,'II K'!B:B)</f>
        <v>0</v>
      </c>
      <c r="F748" s="40">
        <f>SUMIF('II K'!A:A,A748,'II K'!C:C)</f>
        <v>0</v>
      </c>
      <c r="G748" s="40">
        <f>SUMIF('III K'!A:A,A748,'III K'!B:B)</f>
        <v>0</v>
      </c>
      <c r="H748" s="40">
        <f>SUMIF('III K'!A:A,A748,'III K'!C:C)</f>
        <v>0</v>
      </c>
      <c r="I748" s="40">
        <f>SUMIF('IV K'!A:A,A748,'IV K'!B:B)</f>
        <v>65</v>
      </c>
      <c r="J748" s="40">
        <f>SUMIF('IV K'!A:A,A748,'IV K'!C:C)</f>
        <v>10.75</v>
      </c>
      <c r="K748" s="40">
        <f>SUMIF('2021 BEZ CLP'!A:A,A748,'2021 BEZ CLP'!B:B)</f>
        <v>65</v>
      </c>
      <c r="L748" s="40">
        <f>SUMIF('2021 BEZ CLP'!A:A,A748,'2021 BEZ CLP'!C:C)</f>
        <v>10.75</v>
      </c>
    </row>
    <row r="749" spans="1:12">
      <c r="A749" s="44" t="s">
        <v>829</v>
      </c>
      <c r="B749" s="44" t="s">
        <v>422</v>
      </c>
      <c r="C749" s="3">
        <f>SUMIF('I K'!A:A,A749,'I K'!B:B)</f>
        <v>0</v>
      </c>
      <c r="D749" s="3">
        <f>SUMIF('I K'!A:A,A749,'I K'!C:C)</f>
        <v>0</v>
      </c>
      <c r="E749" s="3">
        <f>SUMIF('II K'!A:A,A749,'II K'!B:B)</f>
        <v>0</v>
      </c>
      <c r="F749" s="40">
        <f>SUMIF('II K'!A:A,A749,'II K'!C:C)</f>
        <v>0</v>
      </c>
      <c r="G749" s="40">
        <f>SUMIF('III K'!A:A,A749,'III K'!B:B)</f>
        <v>0</v>
      </c>
      <c r="H749" s="40">
        <f>SUMIF('III K'!A:A,A749,'III K'!C:C)</f>
        <v>0</v>
      </c>
      <c r="I749" s="40">
        <f>SUMIF('IV K'!A:A,A749,'IV K'!B:B)</f>
        <v>0</v>
      </c>
      <c r="J749" s="40">
        <f>SUMIF('IV K'!A:A,A749,'IV K'!C:C)</f>
        <v>0</v>
      </c>
      <c r="K749" s="40">
        <f>SUMIF('2021 BEZ CLP'!A:A,A749,'2021 BEZ CLP'!B:B)</f>
        <v>0</v>
      </c>
      <c r="L749" s="40">
        <f>SUMIF('2021 BEZ CLP'!A:A,A749,'2021 BEZ CLP'!C:C)</f>
        <v>0</v>
      </c>
    </row>
    <row r="750" spans="1:12">
      <c r="A750" s="28" t="s">
        <v>167</v>
      </c>
      <c r="B750" s="44" t="s">
        <v>422</v>
      </c>
      <c r="C750" s="3">
        <f>SUMIF('I K'!A:A,A750,'I K'!B:B)</f>
        <v>6482.99</v>
      </c>
      <c r="D750" s="3">
        <f>SUMIF('I K'!A:A,A750,'I K'!C:C)</f>
        <v>1837.5826999999999</v>
      </c>
      <c r="E750" s="3">
        <f>SUMIF('II K'!A:A,A750,'II K'!B:B)</f>
        <v>340.23</v>
      </c>
      <c r="F750" s="40">
        <f>SUMIF('II K'!A:A,A750,'II K'!C:C)</f>
        <v>137.93799999999999</v>
      </c>
      <c r="G750" s="40">
        <f>SUMIF('III K'!A:A,A750,'III K'!B:B)</f>
        <v>0</v>
      </c>
      <c r="H750" s="40">
        <f>SUMIF('III K'!A:A,A750,'III K'!C:C)</f>
        <v>0</v>
      </c>
      <c r="I750" s="40">
        <f>SUMIF('IV K'!A:A,A750,'IV K'!B:B)</f>
        <v>998.91</v>
      </c>
      <c r="J750" s="40">
        <f>SUMIF('IV K'!A:A,A750,'IV K'!C:C)</f>
        <v>421.90600000000001</v>
      </c>
      <c r="K750" s="40">
        <f>SUMIF('2021 BEZ CLP'!A:A,A750,'2021 BEZ CLP'!B:B)</f>
        <v>7822.13</v>
      </c>
      <c r="L750" s="40">
        <f>SUMIF('2021 BEZ CLP'!A:A,A750,'2021 BEZ CLP'!C:C)</f>
        <v>2397.4267</v>
      </c>
    </row>
    <row r="751" spans="1:12">
      <c r="A751" s="28" t="s">
        <v>518</v>
      </c>
      <c r="B751" s="44" t="s">
        <v>422</v>
      </c>
      <c r="C751" s="3">
        <f>SUMIF('I K'!A:A,A751,'I K'!B:B)</f>
        <v>1321.14</v>
      </c>
      <c r="D751" s="3">
        <f>SUMIF('I K'!A:A,A751,'I K'!C:C)</f>
        <v>838.46199999999999</v>
      </c>
      <c r="E751" s="3">
        <f>SUMIF('II K'!A:A,A751,'II K'!B:B)</f>
        <v>0</v>
      </c>
      <c r="F751" s="40">
        <f>SUMIF('II K'!A:A,A751,'II K'!C:C)</f>
        <v>0</v>
      </c>
      <c r="G751" s="40">
        <f>SUMIF('III K'!A:A,A751,'III K'!B:B)</f>
        <v>1306.94</v>
      </c>
      <c r="H751" s="40">
        <f>SUMIF('III K'!A:A,A751,'III K'!C:C)</f>
        <v>789.5</v>
      </c>
      <c r="I751" s="40">
        <f>SUMIF('IV K'!A:A,A751,'IV K'!B:B)</f>
        <v>0</v>
      </c>
      <c r="J751" s="40">
        <f>SUMIF('IV K'!A:A,A751,'IV K'!C:C)</f>
        <v>0</v>
      </c>
      <c r="K751" s="40">
        <f>SUMIF('2021 BEZ CLP'!A:A,A751,'2021 BEZ CLP'!B:B)</f>
        <v>2628.08</v>
      </c>
      <c r="L751" s="40">
        <f>SUMIF('2021 BEZ CLP'!A:A,A751,'2021 BEZ CLP'!C:C)</f>
        <v>1627.962</v>
      </c>
    </row>
    <row r="752" spans="1:12">
      <c r="A752" s="28" t="s">
        <v>636</v>
      </c>
      <c r="B752" s="44" t="s">
        <v>422</v>
      </c>
      <c r="C752" s="3">
        <f>SUMIF('I K'!A:A,A752,'I K'!B:B)</f>
        <v>0</v>
      </c>
      <c r="D752" s="3">
        <f>SUMIF('I K'!A:A,A752,'I K'!C:C)</f>
        <v>0</v>
      </c>
      <c r="E752" s="3">
        <f>SUMIF('II K'!A:A,A752,'II K'!B:B)</f>
        <v>0</v>
      </c>
      <c r="F752" s="40">
        <f>SUMIF('II K'!A:A,A752,'II K'!C:C)</f>
        <v>0</v>
      </c>
      <c r="G752" s="40">
        <f>SUMIF('III K'!A:A,A752,'III K'!B:B)</f>
        <v>1630</v>
      </c>
      <c r="H752" s="40">
        <f>SUMIF('III K'!A:A,A752,'III K'!C:C)</f>
        <v>801.44</v>
      </c>
      <c r="I752" s="40">
        <f>SUMIF('IV K'!A:A,A752,'IV K'!B:B)</f>
        <v>0</v>
      </c>
      <c r="J752" s="40">
        <f>SUMIF('IV K'!A:A,A752,'IV K'!C:C)</f>
        <v>0</v>
      </c>
      <c r="K752" s="40">
        <f>SUMIF('2021 BEZ CLP'!A:A,A752,'2021 BEZ CLP'!B:B)</f>
        <v>1630</v>
      </c>
      <c r="L752" s="40">
        <f>SUMIF('2021 BEZ CLP'!A:A,A752,'2021 BEZ CLP'!C:C)</f>
        <v>801.44</v>
      </c>
    </row>
    <row r="753" spans="1:12">
      <c r="A753" s="28" t="s">
        <v>585</v>
      </c>
      <c r="B753" s="44" t="s">
        <v>422</v>
      </c>
      <c r="C753" s="3">
        <f>SUMIF('I K'!A:A,A753,'I K'!B:B)</f>
        <v>2926</v>
      </c>
      <c r="D753" s="3">
        <f>SUMIF('I K'!A:A,A753,'I K'!C:C)</f>
        <v>380.31400000000002</v>
      </c>
      <c r="E753" s="3">
        <f>SUMIF('II K'!A:A,A753,'II K'!B:B)</f>
        <v>0</v>
      </c>
      <c r="F753" s="40">
        <f>SUMIF('II K'!A:A,A753,'II K'!C:C)</f>
        <v>0</v>
      </c>
      <c r="G753" s="40">
        <f>SUMIF('III K'!A:A,A753,'III K'!B:B)</f>
        <v>0</v>
      </c>
      <c r="H753" s="40">
        <f>SUMIF('III K'!A:A,A753,'III K'!C:C)</f>
        <v>0</v>
      </c>
      <c r="I753" s="40">
        <f>SUMIF('IV K'!A:A,A753,'IV K'!B:B)</f>
        <v>0</v>
      </c>
      <c r="J753" s="40">
        <f>SUMIF('IV K'!A:A,A753,'IV K'!C:C)</f>
        <v>0</v>
      </c>
      <c r="K753" s="40">
        <f>SUMIF('2021 BEZ CLP'!A:A,A753,'2021 BEZ CLP'!B:B)</f>
        <v>2926</v>
      </c>
      <c r="L753" s="40">
        <f>SUMIF('2021 BEZ CLP'!A:A,A753,'2021 BEZ CLP'!C:C)</f>
        <v>380.31400000000002</v>
      </c>
    </row>
    <row r="754" spans="1:12">
      <c r="A754" s="28" t="s">
        <v>222</v>
      </c>
      <c r="B754" s="44" t="s">
        <v>426</v>
      </c>
      <c r="C754" s="3">
        <f>SUMIF('I K'!A:A,A754,'I K'!B:B)</f>
        <v>474.52</v>
      </c>
      <c r="D754" s="3">
        <f>SUMIF('I K'!A:A,A754,'I K'!C:C)</f>
        <v>145.815</v>
      </c>
      <c r="E754" s="3">
        <f>SUMIF('II K'!A:A,A754,'II K'!B:B)</f>
        <v>239.44</v>
      </c>
      <c r="F754" s="40">
        <f>SUMIF('II K'!A:A,A754,'II K'!C:C)</f>
        <v>62.311</v>
      </c>
      <c r="G754" s="40">
        <f>SUMIF('III K'!A:A,A754,'III K'!B:B)</f>
        <v>183.72</v>
      </c>
      <c r="H754" s="40">
        <f>SUMIF('III K'!A:A,A754,'III K'!C:C)</f>
        <v>37.704999999999998</v>
      </c>
      <c r="I754" s="40">
        <f>SUMIF('IV K'!A:A,A754,'IV K'!B:B)</f>
        <v>0</v>
      </c>
      <c r="J754" s="40">
        <f>SUMIF('IV K'!A:A,A754,'IV K'!C:C)</f>
        <v>0</v>
      </c>
      <c r="K754" s="40">
        <f>SUMIF('2021 BEZ CLP'!A:A,A754,'2021 BEZ CLP'!B:B)</f>
        <v>897.68</v>
      </c>
      <c r="L754" s="40">
        <f>SUMIF('2021 BEZ CLP'!A:A,A754,'2021 BEZ CLP'!C:C)</f>
        <v>245.83099999999999</v>
      </c>
    </row>
    <row r="755" spans="1:12">
      <c r="A755" s="28" t="s">
        <v>745</v>
      </c>
      <c r="B755" s="44" t="s">
        <v>629</v>
      </c>
      <c r="C755" s="3">
        <f>SUMIF('I K'!A:A,A755,'I K'!B:B)</f>
        <v>0</v>
      </c>
      <c r="D755" s="3">
        <f>SUMIF('I K'!A:A,A755,'I K'!C:C)</f>
        <v>0</v>
      </c>
      <c r="E755" s="3">
        <f>SUMIF('II K'!A:A,A755,'II K'!B:B)</f>
        <v>2867.4</v>
      </c>
      <c r="F755" s="40">
        <f>SUMIF('II K'!A:A,A755,'II K'!C:C)</f>
        <v>576.08000000000004</v>
      </c>
      <c r="G755" s="40">
        <f>SUMIF('III K'!A:A,A755,'III K'!B:B)</f>
        <v>0</v>
      </c>
      <c r="H755" s="40">
        <f>SUMIF('III K'!A:A,A755,'III K'!C:C)</f>
        <v>0</v>
      </c>
      <c r="I755" s="40">
        <f>SUMIF('IV K'!A:A,A755,'IV K'!B:B)</f>
        <v>0</v>
      </c>
      <c r="J755" s="40">
        <f>SUMIF('IV K'!A:A,A755,'IV K'!C:C)</f>
        <v>0</v>
      </c>
      <c r="K755" s="40">
        <f>SUMIF('2021 BEZ CLP'!A:A,A755,'2021 BEZ CLP'!B:B)</f>
        <v>2867.4</v>
      </c>
      <c r="L755" s="40">
        <f>SUMIF('2021 BEZ CLP'!A:A,A755,'2021 BEZ CLP'!C:C)</f>
        <v>576.08000000000004</v>
      </c>
    </row>
    <row r="756" spans="1:12">
      <c r="A756" s="44"/>
      <c r="B756" s="44"/>
      <c r="C756" s="3">
        <f>SUMIF('I K'!A:A,A756,'I K'!B:B)</f>
        <v>0</v>
      </c>
      <c r="D756" s="3">
        <f>SUMIF('I K'!A:A,A756,'I K'!C:C)</f>
        <v>0</v>
      </c>
      <c r="E756" s="3">
        <f>SUMIF('II K'!A:A,A756,'II K'!B:B)</f>
        <v>0</v>
      </c>
      <c r="F756" s="40">
        <f>SUMIF('II K'!A:A,A756,'II K'!C:C)</f>
        <v>0</v>
      </c>
      <c r="G756" s="40">
        <f>SUMIF('III K'!A:A,A756,'III K'!B:B)</f>
        <v>0</v>
      </c>
      <c r="H756" s="40">
        <f>SUMIF('III K'!A:A,A756,'III K'!C:C)</f>
        <v>0</v>
      </c>
      <c r="I756" s="40">
        <f>SUMIF('IV K'!A:A,A756,'IV K'!B:B)</f>
        <v>0</v>
      </c>
      <c r="J756" s="40">
        <f>SUMIF('IV K'!A:A,A756,'IV K'!C:C)</f>
        <v>0</v>
      </c>
      <c r="K756" s="40">
        <f>SUMIF('2021 BEZ CLP'!A:A,A756,'2021 BEZ CLP'!B:B)</f>
        <v>0</v>
      </c>
      <c r="L756" s="40">
        <f>SUMIF('2021 BEZ CLP'!A:A,A756,'2021 BEZ CLP'!C:C)</f>
        <v>0</v>
      </c>
    </row>
    <row r="757" spans="1:12">
      <c r="A757" s="44"/>
      <c r="B757" s="44"/>
      <c r="C757" s="3">
        <f>SUMIF('I K'!A:A,A757,'I K'!B:B)</f>
        <v>0</v>
      </c>
      <c r="D757" s="3">
        <f>SUMIF('I K'!A:A,A757,'I K'!C:C)</f>
        <v>0</v>
      </c>
      <c r="E757" s="3">
        <f>SUMIF('II K'!A:A,A757,'II K'!B:B)</f>
        <v>0</v>
      </c>
      <c r="F757" s="40">
        <f>SUMIF('II K'!A:A,A757,'II K'!C:C)</f>
        <v>0</v>
      </c>
      <c r="G757" s="40">
        <f>SUMIF('III K'!A:A,A757,'III K'!B:B)</f>
        <v>0</v>
      </c>
      <c r="H757" s="40">
        <f>SUMIF('III K'!A:A,A757,'III K'!C:C)</f>
        <v>0</v>
      </c>
      <c r="I757" s="40">
        <f>SUMIF('IV K'!A:A,A757,'IV K'!B:B)</f>
        <v>0</v>
      </c>
      <c r="J757" s="40">
        <f>SUMIF('IV K'!A:A,A757,'IV K'!C:C)</f>
        <v>0</v>
      </c>
      <c r="K757" s="40">
        <f>SUMIF('2021 BEZ CLP'!A:A,A757,'2021 BEZ CLP'!B:B)</f>
        <v>0</v>
      </c>
      <c r="L757" s="40">
        <f>SUMIF('2021 BEZ CLP'!A:A,A757,'2021 BEZ CLP'!C:C)</f>
        <v>0</v>
      </c>
    </row>
    <row r="758" spans="1:12">
      <c r="A758" s="44"/>
      <c r="B758" s="44"/>
      <c r="C758" s="3">
        <f>SUMIF('I K'!A:A,A758,'I K'!B:B)</f>
        <v>0</v>
      </c>
      <c r="D758" s="3">
        <f>SUMIF('I K'!A:A,A758,'I K'!C:C)</f>
        <v>0</v>
      </c>
      <c r="E758" s="3">
        <f>SUMIF('II K'!A:A,A758,'II K'!B:B)</f>
        <v>0</v>
      </c>
      <c r="F758" s="40">
        <f>SUMIF('II K'!A:A,A758,'II K'!C:C)</f>
        <v>0</v>
      </c>
      <c r="G758" s="40">
        <f>SUMIF('III K'!A:A,A758,'III K'!B:B)</f>
        <v>0</v>
      </c>
      <c r="H758" s="40">
        <f>SUMIF('III K'!A:A,A758,'III K'!C:C)</f>
        <v>0</v>
      </c>
      <c r="I758" s="40">
        <f>SUMIF('IV K'!A:A,A758,'IV K'!B:B)</f>
        <v>0</v>
      </c>
      <c r="J758" s="40">
        <f>SUMIF('IV K'!A:A,A758,'IV K'!C:C)</f>
        <v>0</v>
      </c>
      <c r="K758" s="40">
        <f>SUMIF('2021 BEZ CLP'!A:A,A758,'2021 BEZ CLP'!B:B)</f>
        <v>0</v>
      </c>
      <c r="L758" s="40">
        <f>SUMIF('2021 BEZ CLP'!A:A,A758,'2021 BEZ CLP'!C:C)</f>
        <v>0</v>
      </c>
    </row>
    <row r="759" spans="1:12">
      <c r="A759" s="44"/>
      <c r="B759" s="44"/>
      <c r="C759" s="3">
        <f>SUMIF('I K'!A:A,A759,'I K'!B:B)</f>
        <v>0</v>
      </c>
      <c r="D759" s="3">
        <f>SUMIF('I K'!A:A,A759,'I K'!C:C)</f>
        <v>0</v>
      </c>
      <c r="E759" s="3">
        <f>SUMIF('II K'!A:A,A759,'II K'!B:B)</f>
        <v>0</v>
      </c>
      <c r="F759" s="40">
        <f>SUMIF('II K'!A:A,A759,'II K'!C:C)</f>
        <v>0</v>
      </c>
      <c r="G759" s="40">
        <f>SUMIF('III K'!A:A,A759,'III K'!B:B)</f>
        <v>0</v>
      </c>
      <c r="H759" s="40">
        <f>SUMIF('III K'!A:A,A759,'III K'!C:C)</f>
        <v>0</v>
      </c>
      <c r="I759" s="40">
        <f>SUMIF('IV K'!A:A,A759,'IV K'!B:B)</f>
        <v>0</v>
      </c>
      <c r="J759" s="40">
        <f>SUMIF('IV K'!A:A,A759,'IV K'!C:C)</f>
        <v>0</v>
      </c>
      <c r="K759" s="40">
        <f>SUMIF('2021 BEZ CLP'!A:A,A759,'2021 BEZ CLP'!B:B)</f>
        <v>0</v>
      </c>
      <c r="L759" s="40">
        <f>SUMIF('2021 BEZ CLP'!A:A,A759,'2021 BEZ CLP'!C:C)</f>
        <v>0</v>
      </c>
    </row>
    <row r="760" spans="1:12">
      <c r="A760" s="44"/>
      <c r="B760" s="44"/>
      <c r="C760" s="3">
        <f>SUMIF('I K'!A:A,A760,'I K'!B:B)</f>
        <v>0</v>
      </c>
      <c r="D760" s="3">
        <f>SUMIF('I K'!A:A,A760,'I K'!C:C)</f>
        <v>0</v>
      </c>
      <c r="E760" s="3">
        <f>SUMIF('II K'!A:A,A760,'II K'!B:B)</f>
        <v>0</v>
      </c>
      <c r="F760" s="40">
        <f>SUMIF('II K'!A:A,A760,'II K'!C:C)</f>
        <v>0</v>
      </c>
      <c r="G760" s="40">
        <f>SUMIF('III K'!A:A,A760,'III K'!B:B)</f>
        <v>0</v>
      </c>
      <c r="H760" s="40">
        <f>SUMIF('III K'!A:A,A760,'III K'!C:C)</f>
        <v>0</v>
      </c>
      <c r="I760" s="40">
        <f>SUMIF('IV K'!A:A,A760,'IV K'!B:B)</f>
        <v>0</v>
      </c>
      <c r="J760" s="40">
        <f>SUMIF('IV K'!A:A,A760,'IV K'!C:C)</f>
        <v>0</v>
      </c>
      <c r="K760" s="40">
        <f>SUMIF('2021 BEZ CLP'!A:A,A760,'2021 BEZ CLP'!B:B)</f>
        <v>0</v>
      </c>
      <c r="L760" s="40">
        <f>SUMIF('2021 BEZ CLP'!A:A,A760,'2021 BEZ CLP'!C:C)</f>
        <v>0</v>
      </c>
    </row>
    <row r="761" spans="1:12">
      <c r="A761" s="44"/>
      <c r="B761" s="44"/>
      <c r="C761" s="3">
        <f>SUMIF('I K'!A:A,A761,'I K'!B:B)</f>
        <v>0</v>
      </c>
      <c r="D761" s="3">
        <f>SUMIF('I K'!A:A,A761,'I K'!C:C)</f>
        <v>0</v>
      </c>
      <c r="E761" s="3">
        <f>SUMIF('II K'!A:A,A761,'II K'!B:B)</f>
        <v>0</v>
      </c>
      <c r="F761" s="40">
        <f>SUMIF('II K'!A:A,A761,'II K'!C:C)</f>
        <v>0</v>
      </c>
      <c r="G761" s="40">
        <f>SUMIF('III K'!A:A,A761,'III K'!B:B)</f>
        <v>0</v>
      </c>
      <c r="H761" s="40">
        <f>SUMIF('III K'!A:A,A761,'III K'!C:C)</f>
        <v>0</v>
      </c>
      <c r="I761" s="40">
        <f>SUMIF('IV K'!A:A,A761,'IV K'!B:B)</f>
        <v>0</v>
      </c>
      <c r="J761" s="40">
        <f>SUMIF('IV K'!A:A,A761,'IV K'!C:C)</f>
        <v>0</v>
      </c>
      <c r="K761" s="40">
        <f>SUMIF('2021 BEZ CLP'!A:A,A761,'2021 BEZ CLP'!B:B)</f>
        <v>0</v>
      </c>
      <c r="L761" s="40">
        <f>SUMIF('2021 BEZ CLP'!A:A,A761,'2021 BEZ CLP'!C:C)</f>
        <v>0</v>
      </c>
    </row>
    <row r="762" spans="1:12">
      <c r="A762" s="44"/>
      <c r="B762" s="44"/>
      <c r="C762" s="3">
        <f>SUMIF('I K'!A:A,A762,'I K'!B:B)</f>
        <v>0</v>
      </c>
      <c r="D762" s="3">
        <f>SUMIF('I K'!A:A,A762,'I K'!C:C)</f>
        <v>0</v>
      </c>
      <c r="E762" s="3">
        <f>SUMIF('II K'!A:A,A762,'II K'!B:B)</f>
        <v>0</v>
      </c>
      <c r="F762" s="40">
        <f>SUMIF('II K'!A:A,A762,'II K'!C:C)</f>
        <v>0</v>
      </c>
      <c r="G762" s="40">
        <f>SUMIF('III K'!A:A,A762,'III K'!B:B)</f>
        <v>0</v>
      </c>
      <c r="H762" s="40">
        <f>SUMIF('III K'!A:A,A762,'III K'!C:C)</f>
        <v>0</v>
      </c>
      <c r="I762" s="40">
        <f>SUMIF('IV K'!A:A,A762,'IV K'!B:B)</f>
        <v>0</v>
      </c>
      <c r="J762" s="40">
        <f>SUMIF('IV K'!A:A,A762,'IV K'!C:C)</f>
        <v>0</v>
      </c>
      <c r="K762" s="40">
        <f>SUMIF('2021 BEZ CLP'!A:A,A762,'2021 BEZ CLP'!B:B)</f>
        <v>0</v>
      </c>
      <c r="L762" s="40">
        <f>SUMIF('2021 BEZ CLP'!A:A,A762,'2021 BEZ CLP'!C:C)</f>
        <v>0</v>
      </c>
    </row>
    <row r="763" spans="1:12">
      <c r="A763" s="44"/>
      <c r="B763" s="44"/>
      <c r="C763" s="3">
        <f>SUMIF('I K'!A:A,A763,'I K'!B:B)</f>
        <v>0</v>
      </c>
      <c r="D763" s="3">
        <f>SUMIF('I K'!A:A,A763,'I K'!C:C)</f>
        <v>0</v>
      </c>
      <c r="E763" s="3">
        <f>SUMIF('II K'!A:A,A763,'II K'!B:B)</f>
        <v>0</v>
      </c>
      <c r="F763" s="40">
        <f>SUMIF('II K'!A:A,A763,'II K'!C:C)</f>
        <v>0</v>
      </c>
      <c r="G763" s="40">
        <f>SUMIF('III K'!A:A,A763,'III K'!B:B)</f>
        <v>0</v>
      </c>
      <c r="H763" s="40">
        <f>SUMIF('III K'!A:A,A763,'III K'!C:C)</f>
        <v>0</v>
      </c>
      <c r="I763" s="40">
        <f>SUMIF('IV K'!A:A,A763,'IV K'!B:B)</f>
        <v>0</v>
      </c>
      <c r="J763" s="40">
        <f>SUMIF('IV K'!A:A,A763,'IV K'!C:C)</f>
        <v>0</v>
      </c>
      <c r="K763" s="40">
        <f>SUMIF('2021 BEZ CLP'!A:A,A763,'2021 BEZ CLP'!B:B)</f>
        <v>0</v>
      </c>
      <c r="L763" s="40">
        <f>SUMIF('2021 BEZ CLP'!A:A,A763,'2021 BEZ CLP'!C:C)</f>
        <v>0</v>
      </c>
    </row>
    <row r="764" spans="1:12">
      <c r="A764" s="44"/>
      <c r="B764" s="44"/>
      <c r="C764" s="3">
        <f>SUMIF('I K'!A:A,A764,'I K'!B:B)</f>
        <v>0</v>
      </c>
      <c r="D764" s="3">
        <f>SUMIF('I K'!A:A,A764,'I K'!C:C)</f>
        <v>0</v>
      </c>
      <c r="E764" s="3">
        <f>SUMIF('II K'!A:A,A764,'II K'!B:B)</f>
        <v>0</v>
      </c>
      <c r="F764" s="40">
        <f>SUMIF('II K'!A:A,A764,'II K'!C:C)</f>
        <v>0</v>
      </c>
      <c r="G764" s="40">
        <f>SUMIF('III K'!A:A,A764,'III K'!B:B)</f>
        <v>0</v>
      </c>
      <c r="H764" s="40">
        <f>SUMIF('III K'!A:A,A764,'III K'!C:C)</f>
        <v>0</v>
      </c>
      <c r="I764" s="40">
        <f>SUMIF('IV K'!A:A,A764,'IV K'!B:B)</f>
        <v>0</v>
      </c>
      <c r="J764" s="40">
        <f>SUMIF('IV K'!A:A,A764,'IV K'!C:C)</f>
        <v>0</v>
      </c>
      <c r="K764" s="40">
        <f>SUMIF('2021 BEZ CLP'!A:A,A764,'2021 BEZ CLP'!B:B)</f>
        <v>0</v>
      </c>
      <c r="L764" s="40">
        <f>SUMIF('2021 BEZ CLP'!A:A,A764,'2021 BEZ CLP'!C:C)</f>
        <v>0</v>
      </c>
    </row>
    <row r="765" spans="1:12">
      <c r="A765" s="44"/>
      <c r="B765" s="44"/>
      <c r="C765" s="3">
        <f>SUMIF('I K'!A:A,A765,'I K'!B:B)</f>
        <v>0</v>
      </c>
      <c r="D765" s="3">
        <f>SUMIF('I K'!A:A,A765,'I K'!C:C)</f>
        <v>0</v>
      </c>
      <c r="E765" s="3">
        <f>SUMIF('II K'!A:A,A765,'II K'!B:B)</f>
        <v>0</v>
      </c>
      <c r="F765" s="40">
        <f>SUMIF('II K'!A:A,A765,'II K'!C:C)</f>
        <v>0</v>
      </c>
      <c r="G765" s="40">
        <f>SUMIF('III K'!A:A,A765,'III K'!B:B)</f>
        <v>0</v>
      </c>
      <c r="H765" s="40">
        <f>SUMIF('III K'!A:A,A765,'III K'!C:C)</f>
        <v>0</v>
      </c>
      <c r="I765" s="40">
        <f>SUMIF('IV K'!A:A,A765,'IV K'!B:B)</f>
        <v>0</v>
      </c>
      <c r="J765" s="40">
        <f>SUMIF('IV K'!A:A,A765,'IV K'!C:C)</f>
        <v>0</v>
      </c>
      <c r="K765" s="40">
        <f>SUMIF('2021 BEZ CLP'!A:A,A765,'2021 BEZ CLP'!B:B)</f>
        <v>0</v>
      </c>
      <c r="L765" s="40">
        <f>SUMIF('2021 BEZ CLP'!A:A,A765,'2021 BEZ CLP'!C:C)</f>
        <v>0</v>
      </c>
    </row>
    <row r="766" spans="1:12">
      <c r="A766" s="44"/>
      <c r="B766" s="44"/>
      <c r="C766" s="3">
        <f>SUMIF('I K'!A:A,A766,'I K'!B:B)</f>
        <v>0</v>
      </c>
      <c r="D766" s="3">
        <f>SUMIF('I K'!A:A,A766,'I K'!C:C)</f>
        <v>0</v>
      </c>
      <c r="E766" s="3">
        <f>SUMIF('II K'!A:A,A766,'II K'!B:B)</f>
        <v>0</v>
      </c>
      <c r="F766" s="40">
        <f>SUMIF('II K'!A:A,A766,'II K'!C:C)</f>
        <v>0</v>
      </c>
      <c r="G766" s="40">
        <f>SUMIF('III K'!A:A,A766,'III K'!B:B)</f>
        <v>0</v>
      </c>
      <c r="H766" s="40">
        <f>SUMIF('III K'!A:A,A766,'III K'!C:C)</f>
        <v>0</v>
      </c>
      <c r="I766" s="40">
        <f>SUMIF('IV K'!A:A,A766,'IV K'!B:B)</f>
        <v>0</v>
      </c>
      <c r="J766" s="40">
        <f>SUMIF('IV K'!A:A,A766,'IV K'!C:C)</f>
        <v>0</v>
      </c>
      <c r="K766" s="40">
        <f>SUMIF('2021 BEZ CLP'!A:A,A766,'2021 BEZ CLP'!B:B)</f>
        <v>0</v>
      </c>
      <c r="L766" s="40">
        <f>SUMIF('2021 BEZ CLP'!A:A,A766,'2021 BEZ CLP'!C:C)</f>
        <v>0</v>
      </c>
    </row>
    <row r="767" spans="1:12">
      <c r="A767" s="44"/>
      <c r="B767" s="44"/>
      <c r="C767" s="3">
        <f>SUMIF('I K'!A:A,A767,'I K'!B:B)</f>
        <v>0</v>
      </c>
      <c r="D767" s="3">
        <f>SUMIF('I K'!A:A,A767,'I K'!C:C)</f>
        <v>0</v>
      </c>
      <c r="E767" s="3">
        <f>SUMIF('II K'!A:A,A767,'II K'!B:B)</f>
        <v>0</v>
      </c>
      <c r="F767" s="40">
        <f>SUMIF('II K'!A:A,A767,'II K'!C:C)</f>
        <v>0</v>
      </c>
      <c r="G767" s="40">
        <f>SUMIF('III K'!A:A,A767,'III K'!B:B)</f>
        <v>0</v>
      </c>
      <c r="H767" s="40">
        <f>SUMIF('III K'!A:A,A767,'III K'!C:C)</f>
        <v>0</v>
      </c>
      <c r="I767" s="40">
        <f>SUMIF('IV K'!A:A,A767,'IV K'!B:B)</f>
        <v>0</v>
      </c>
      <c r="J767" s="40">
        <f>SUMIF('IV K'!A:A,A767,'IV K'!C:C)</f>
        <v>0</v>
      </c>
      <c r="K767" s="40">
        <f>SUMIF('2021 BEZ CLP'!A:A,A767,'2021 BEZ CLP'!B:B)</f>
        <v>0</v>
      </c>
      <c r="L767" s="40">
        <f>SUMIF('2021 BEZ CLP'!A:A,A767,'2021 BEZ CLP'!C:C)</f>
        <v>0</v>
      </c>
    </row>
    <row r="768" spans="1:12">
      <c r="A768" s="44"/>
      <c r="B768" s="44"/>
      <c r="C768" s="3">
        <f>SUMIF('I K'!A:A,A768,'I K'!B:B)</f>
        <v>0</v>
      </c>
      <c r="D768" s="3">
        <f>SUMIF('I K'!A:A,A768,'I K'!C:C)</f>
        <v>0</v>
      </c>
      <c r="E768" s="3">
        <f>SUMIF('II K'!A:A,A768,'II K'!B:B)</f>
        <v>0</v>
      </c>
      <c r="F768" s="40">
        <f>SUMIF('II K'!A:A,A768,'II K'!C:C)</f>
        <v>0</v>
      </c>
      <c r="G768" s="40">
        <f>SUMIF('III K'!A:A,A768,'III K'!B:B)</f>
        <v>0</v>
      </c>
      <c r="H768" s="40">
        <f>SUMIF('III K'!A:A,A768,'III K'!C:C)</f>
        <v>0</v>
      </c>
      <c r="I768" s="40">
        <f>SUMIF('IV K'!A:A,A768,'IV K'!B:B)</f>
        <v>0</v>
      </c>
      <c r="J768" s="40">
        <f>SUMIF('IV K'!A:A,A768,'IV K'!C:C)</f>
        <v>0</v>
      </c>
      <c r="K768" s="40">
        <f>SUMIF('2021 BEZ CLP'!A:A,A768,'2021 BEZ CLP'!B:B)</f>
        <v>0</v>
      </c>
      <c r="L768" s="40">
        <f>SUMIF('2021 BEZ CLP'!A:A,A768,'2021 BEZ CLP'!C:C)</f>
        <v>0</v>
      </c>
    </row>
    <row r="769" spans="1:12">
      <c r="A769" s="44"/>
      <c r="B769" s="44"/>
      <c r="C769" s="3">
        <f>SUMIF('I K'!A:A,A769,'I K'!B:B)</f>
        <v>0</v>
      </c>
      <c r="D769" s="3">
        <f>SUMIF('I K'!A:A,A769,'I K'!C:C)</f>
        <v>0</v>
      </c>
      <c r="E769" s="3">
        <f>SUMIF('II K'!A:A,A769,'II K'!B:B)</f>
        <v>0</v>
      </c>
      <c r="F769" s="40">
        <f>SUMIF('II K'!A:A,A769,'II K'!C:C)</f>
        <v>0</v>
      </c>
      <c r="G769" s="40">
        <f>SUMIF('III K'!A:A,A769,'III K'!B:B)</f>
        <v>0</v>
      </c>
      <c r="H769" s="40">
        <f>SUMIF('III K'!A:A,A769,'III K'!C:C)</f>
        <v>0</v>
      </c>
      <c r="I769" s="40">
        <f>SUMIF('IV K'!A:A,A769,'IV K'!B:B)</f>
        <v>0</v>
      </c>
      <c r="J769" s="40">
        <f>SUMIF('IV K'!A:A,A769,'IV K'!C:C)</f>
        <v>0</v>
      </c>
      <c r="K769" s="40">
        <f>SUMIF('2021 BEZ CLP'!A:A,A769,'2021 BEZ CLP'!B:B)</f>
        <v>0</v>
      </c>
      <c r="L769" s="40">
        <f>SUMIF('2021 BEZ CLP'!A:A,A769,'2021 BEZ CLP'!C:C)</f>
        <v>0</v>
      </c>
    </row>
    <row r="770" spans="1:12">
      <c r="A770" s="44"/>
      <c r="B770" s="44"/>
      <c r="C770" s="3">
        <f>SUMIF('I K'!A:A,A770,'I K'!B:B)</f>
        <v>0</v>
      </c>
      <c r="D770" s="3">
        <f>SUMIF('I K'!A:A,A770,'I K'!C:C)</f>
        <v>0</v>
      </c>
      <c r="E770" s="3">
        <f>SUMIF('II K'!A:A,A770,'II K'!B:B)</f>
        <v>0</v>
      </c>
      <c r="F770" s="40">
        <f>SUMIF('II K'!A:A,A770,'II K'!C:C)</f>
        <v>0</v>
      </c>
      <c r="G770" s="40">
        <f>SUMIF('III K'!A:A,A770,'III K'!B:B)</f>
        <v>0</v>
      </c>
      <c r="H770" s="40">
        <f>SUMIF('III K'!A:A,A770,'III K'!C:C)</f>
        <v>0</v>
      </c>
      <c r="I770" s="40">
        <f>SUMIF('IV K'!A:A,A770,'IV K'!B:B)</f>
        <v>0</v>
      </c>
      <c r="J770" s="40">
        <f>SUMIF('IV K'!A:A,A770,'IV K'!C:C)</f>
        <v>0</v>
      </c>
      <c r="K770" s="40">
        <f>SUMIF('2021 BEZ CLP'!A:A,A770,'2021 BEZ CLP'!B:B)</f>
        <v>0</v>
      </c>
      <c r="L770" s="40">
        <f>SUMIF('2021 BEZ CLP'!A:A,A770,'2021 BEZ CLP'!C:C)</f>
        <v>0</v>
      </c>
    </row>
    <row r="771" spans="1:12">
      <c r="A771" s="44"/>
      <c r="B771" s="44"/>
      <c r="C771" s="3">
        <f>SUMIF('I K'!A:A,A771,'I K'!B:B)</f>
        <v>0</v>
      </c>
      <c r="D771" s="3">
        <f>SUMIF('I K'!A:A,A771,'I K'!C:C)</f>
        <v>0</v>
      </c>
      <c r="E771" s="3">
        <f>SUMIF('II K'!A:A,A771,'II K'!B:B)</f>
        <v>0</v>
      </c>
      <c r="F771" s="40">
        <f>SUMIF('II K'!A:A,A771,'II K'!C:C)</f>
        <v>0</v>
      </c>
      <c r="G771" s="40">
        <f>SUMIF('III K'!A:A,A771,'III K'!B:B)</f>
        <v>0</v>
      </c>
      <c r="H771" s="40">
        <f>SUMIF('III K'!A:A,A771,'III K'!C:C)</f>
        <v>0</v>
      </c>
      <c r="I771" s="40">
        <f>SUMIF('IV K'!A:A,A771,'IV K'!B:B)</f>
        <v>0</v>
      </c>
      <c r="J771" s="40">
        <f>SUMIF('IV K'!A:A,A771,'IV K'!C:C)</f>
        <v>0</v>
      </c>
      <c r="K771" s="40">
        <f>SUMIF('2021 BEZ CLP'!A:A,A771,'2021 BEZ CLP'!B:B)</f>
        <v>0</v>
      </c>
      <c r="L771" s="40">
        <f>SUMIF('2021 BEZ CLP'!A:A,A771,'2021 BEZ CLP'!C:C)</f>
        <v>0</v>
      </c>
    </row>
    <row r="772" spans="1:12">
      <c r="A772" s="44"/>
      <c r="B772" s="44"/>
      <c r="C772" s="3">
        <f>SUMIF('I K'!A:A,A772,'I K'!B:B)</f>
        <v>0</v>
      </c>
      <c r="D772" s="3">
        <f>SUMIF('I K'!A:A,A772,'I K'!C:C)</f>
        <v>0</v>
      </c>
      <c r="E772" s="3">
        <f>SUMIF('II K'!A:A,A772,'II K'!B:B)</f>
        <v>0</v>
      </c>
      <c r="F772" s="40">
        <f>SUMIF('II K'!A:A,A772,'II K'!C:C)</f>
        <v>0</v>
      </c>
      <c r="G772" s="40">
        <f>SUMIF('III K'!A:A,A772,'III K'!B:B)</f>
        <v>0</v>
      </c>
      <c r="H772" s="40">
        <f>SUMIF('III K'!A:A,A772,'III K'!C:C)</f>
        <v>0</v>
      </c>
      <c r="I772" s="40">
        <f>SUMIF('IV K'!A:A,A772,'IV K'!B:B)</f>
        <v>0</v>
      </c>
      <c r="J772" s="40">
        <f>SUMIF('IV K'!A:A,A772,'IV K'!C:C)</f>
        <v>0</v>
      </c>
      <c r="K772" s="40">
        <f>SUMIF('2021 BEZ CLP'!A:A,A772,'2021 BEZ CLP'!B:B)</f>
        <v>0</v>
      </c>
      <c r="L772" s="40">
        <f>SUMIF('2021 BEZ CLP'!A:A,A772,'2021 BEZ CLP'!C:C)</f>
        <v>0</v>
      </c>
    </row>
    <row r="773" spans="1:12">
      <c r="A773" s="44"/>
      <c r="B773" s="44"/>
      <c r="C773" s="3">
        <f>SUMIF('I K'!A:A,A773,'I K'!B:B)</f>
        <v>0</v>
      </c>
      <c r="D773" s="3">
        <f>SUMIF('I K'!A:A,A773,'I K'!C:C)</f>
        <v>0</v>
      </c>
      <c r="E773" s="3">
        <f>SUMIF('II K'!A:A,A773,'II K'!B:B)</f>
        <v>0</v>
      </c>
      <c r="F773" s="40">
        <f>SUMIF('II K'!A:A,A773,'II K'!C:C)</f>
        <v>0</v>
      </c>
      <c r="G773" s="40">
        <f>SUMIF('III K'!A:A,A773,'III K'!B:B)</f>
        <v>0</v>
      </c>
      <c r="H773" s="40">
        <f>SUMIF('III K'!A:A,A773,'III K'!C:C)</f>
        <v>0</v>
      </c>
      <c r="I773" s="40">
        <f>SUMIF('IV K'!A:A,A773,'IV K'!B:B)</f>
        <v>0</v>
      </c>
      <c r="J773" s="40">
        <f>SUMIF('IV K'!A:A,A773,'IV K'!C:C)</f>
        <v>0</v>
      </c>
      <c r="K773" s="40">
        <f>SUMIF('2021 BEZ CLP'!A:A,A773,'2021 BEZ CLP'!B:B)</f>
        <v>0</v>
      </c>
      <c r="L773" s="40">
        <f>SUMIF('2021 BEZ CLP'!A:A,A773,'2021 BEZ CLP'!C:C)</f>
        <v>0</v>
      </c>
    </row>
    <row r="774" spans="1:12">
      <c r="A774" s="44"/>
      <c r="B774" s="44"/>
      <c r="C774" s="3">
        <f>SUMIF('I K'!A:A,A774,'I K'!B:B)</f>
        <v>0</v>
      </c>
      <c r="D774" s="3">
        <f>SUMIF('I K'!A:A,A774,'I K'!C:C)</f>
        <v>0</v>
      </c>
      <c r="E774" s="3">
        <f>SUMIF('II K'!A:A,A774,'II K'!B:B)</f>
        <v>0</v>
      </c>
      <c r="F774" s="40">
        <f>SUMIF('II K'!A:A,A774,'II K'!C:C)</f>
        <v>0</v>
      </c>
      <c r="G774" s="40">
        <f>SUMIF('III K'!A:A,A774,'III K'!B:B)</f>
        <v>0</v>
      </c>
      <c r="H774" s="40">
        <f>SUMIF('III K'!A:A,A774,'III K'!C:C)</f>
        <v>0</v>
      </c>
      <c r="I774" s="40">
        <f>SUMIF('IV K'!A:A,A774,'IV K'!B:B)</f>
        <v>0</v>
      </c>
      <c r="J774" s="40">
        <f>SUMIF('IV K'!A:A,A774,'IV K'!C:C)</f>
        <v>0</v>
      </c>
      <c r="K774" s="40">
        <f>SUMIF('2021 BEZ CLP'!A:A,A774,'2021 BEZ CLP'!B:B)</f>
        <v>0</v>
      </c>
      <c r="L774" s="40">
        <f>SUMIF('2021 BEZ CLP'!A:A,A774,'2021 BEZ CLP'!C:C)</f>
        <v>0</v>
      </c>
    </row>
    <row r="775" spans="1:12">
      <c r="A775" s="44"/>
      <c r="B775" s="44"/>
      <c r="C775" s="3">
        <f>SUMIF('I K'!A:A,A775,'I K'!B:B)</f>
        <v>0</v>
      </c>
      <c r="D775" s="3">
        <f>SUMIF('I K'!A:A,A775,'I K'!C:C)</f>
        <v>0</v>
      </c>
      <c r="E775" s="3">
        <f>SUMIF('II K'!A:A,A775,'II K'!B:B)</f>
        <v>0</v>
      </c>
      <c r="F775" s="40">
        <f>SUMIF('II K'!A:A,A775,'II K'!C:C)</f>
        <v>0</v>
      </c>
      <c r="G775" s="40">
        <f>SUMIF('III K'!A:A,A775,'III K'!B:B)</f>
        <v>0</v>
      </c>
      <c r="H775" s="40">
        <f>SUMIF('III K'!A:A,A775,'III K'!C:C)</f>
        <v>0</v>
      </c>
      <c r="I775" s="40">
        <f>SUMIF('IV K'!A:A,A775,'IV K'!B:B)</f>
        <v>0</v>
      </c>
      <c r="J775" s="40">
        <f>SUMIF('IV K'!A:A,A775,'IV K'!C:C)</f>
        <v>0</v>
      </c>
      <c r="K775" s="40">
        <f>SUMIF('2021 BEZ CLP'!A:A,A775,'2021 BEZ CLP'!B:B)</f>
        <v>0</v>
      </c>
      <c r="L775" s="40">
        <f>SUMIF('2021 BEZ CLP'!A:A,A775,'2021 BEZ CLP'!C:C)</f>
        <v>0</v>
      </c>
    </row>
    <row r="776" spans="1:12">
      <c r="A776" s="44"/>
      <c r="B776" s="44"/>
      <c r="C776" s="3">
        <f>SUMIF('I K'!A:A,A776,'I K'!B:B)</f>
        <v>0</v>
      </c>
      <c r="D776" s="3">
        <f>SUMIF('I K'!A:A,A776,'I K'!C:C)</f>
        <v>0</v>
      </c>
      <c r="E776" s="3">
        <f>SUMIF('II K'!A:A,A776,'II K'!B:B)</f>
        <v>0</v>
      </c>
      <c r="F776" s="40">
        <f>SUMIF('II K'!A:A,A776,'II K'!C:C)</f>
        <v>0</v>
      </c>
      <c r="G776" s="40">
        <f>SUMIF('III K'!A:A,A776,'III K'!B:B)</f>
        <v>0</v>
      </c>
      <c r="H776" s="40">
        <f>SUMIF('III K'!A:A,A776,'III K'!C:C)</f>
        <v>0</v>
      </c>
      <c r="I776" s="40">
        <f>SUMIF('IV K'!A:A,A776,'IV K'!B:B)</f>
        <v>0</v>
      </c>
      <c r="J776" s="40">
        <f>SUMIF('IV K'!A:A,A776,'IV K'!C:C)</f>
        <v>0</v>
      </c>
      <c r="K776" s="40">
        <f>SUMIF('2021 BEZ CLP'!A:A,A776,'2021 BEZ CLP'!B:B)</f>
        <v>0</v>
      </c>
      <c r="L776" s="40">
        <f>SUMIF('2021 BEZ CLP'!A:A,A776,'2021 BEZ CLP'!C:C)</f>
        <v>0</v>
      </c>
    </row>
    <row r="777" spans="1:12">
      <c r="A777" s="44"/>
      <c r="B777" s="44"/>
      <c r="C777" s="3">
        <f>SUMIF('I K'!A:A,A777,'I K'!B:B)</f>
        <v>0</v>
      </c>
      <c r="D777" s="3">
        <f>SUMIF('I K'!A:A,A777,'I K'!C:C)</f>
        <v>0</v>
      </c>
      <c r="E777" s="3">
        <f>SUMIF('II K'!A:A,A777,'II K'!B:B)</f>
        <v>0</v>
      </c>
      <c r="F777" s="40">
        <f>SUMIF('II K'!A:A,A777,'II K'!C:C)</f>
        <v>0</v>
      </c>
      <c r="G777" s="40">
        <f>SUMIF('III K'!A:A,A777,'III K'!B:B)</f>
        <v>0</v>
      </c>
      <c r="H777" s="40">
        <f>SUMIF('III K'!A:A,A777,'III K'!C:C)</f>
        <v>0</v>
      </c>
      <c r="I777" s="40">
        <f>SUMIF('IV K'!A:A,A777,'IV K'!B:B)</f>
        <v>0</v>
      </c>
      <c r="J777" s="40">
        <f>SUMIF('IV K'!A:A,A777,'IV K'!C:C)</f>
        <v>0</v>
      </c>
      <c r="K777" s="40">
        <f>SUMIF('2021 BEZ CLP'!A:A,A777,'2021 BEZ CLP'!B:B)</f>
        <v>0</v>
      </c>
      <c r="L777" s="40">
        <f>SUMIF('2021 BEZ CLP'!A:A,A777,'2021 BEZ CLP'!C:C)</f>
        <v>0</v>
      </c>
    </row>
    <row r="778" spans="1:12">
      <c r="A778" s="44"/>
      <c r="B778" s="44"/>
      <c r="C778" s="3">
        <f>SUMIF('I K'!A:A,A778,'I K'!B:B)</f>
        <v>0</v>
      </c>
      <c r="D778" s="3">
        <f>SUMIF('I K'!A:A,A778,'I K'!C:C)</f>
        <v>0</v>
      </c>
      <c r="E778" s="3">
        <f>SUMIF('II K'!A:A,A778,'II K'!B:B)</f>
        <v>0</v>
      </c>
      <c r="F778" s="40">
        <f>SUMIF('II K'!A:A,A778,'II K'!C:C)</f>
        <v>0</v>
      </c>
      <c r="G778" s="40">
        <f>SUMIF('III K'!A:A,A778,'III K'!B:B)</f>
        <v>0</v>
      </c>
      <c r="H778" s="40">
        <f>SUMIF('III K'!A:A,A778,'III K'!C:C)</f>
        <v>0</v>
      </c>
      <c r="I778" s="40">
        <f>SUMIF('IV K'!A:A,A778,'IV K'!B:B)</f>
        <v>0</v>
      </c>
      <c r="J778" s="40">
        <f>SUMIF('IV K'!A:A,A778,'IV K'!C:C)</f>
        <v>0</v>
      </c>
      <c r="K778" s="40">
        <f>SUMIF('2021 BEZ CLP'!A:A,A778,'2021 BEZ CLP'!B:B)</f>
        <v>0</v>
      </c>
      <c r="L778" s="40">
        <f>SUMIF('2021 BEZ CLP'!A:A,A778,'2021 BEZ CLP'!C:C)</f>
        <v>0</v>
      </c>
    </row>
    <row r="779" spans="1:12">
      <c r="A779" s="44"/>
      <c r="B779" s="44"/>
      <c r="C779" s="3">
        <f>SUMIF('I K'!A:A,A779,'I K'!B:B)</f>
        <v>0</v>
      </c>
      <c r="D779" s="3">
        <f>SUMIF('I K'!A:A,A779,'I K'!C:C)</f>
        <v>0</v>
      </c>
      <c r="E779" s="3">
        <f>SUMIF('II K'!A:A,A779,'II K'!B:B)</f>
        <v>0</v>
      </c>
      <c r="F779" s="40">
        <f>SUMIF('II K'!A:A,A779,'II K'!C:C)</f>
        <v>0</v>
      </c>
      <c r="G779" s="40">
        <f>SUMIF('III K'!A:A,A779,'III K'!B:B)</f>
        <v>0</v>
      </c>
      <c r="H779" s="40">
        <f>SUMIF('III K'!A:A,A779,'III K'!C:C)</f>
        <v>0</v>
      </c>
      <c r="I779" s="40">
        <f>SUMIF('IV K'!A:A,A779,'IV K'!B:B)</f>
        <v>0</v>
      </c>
      <c r="J779" s="40">
        <f>SUMIF('IV K'!A:A,A779,'IV K'!C:C)</f>
        <v>0</v>
      </c>
      <c r="K779" s="40">
        <f>SUMIF('2021 BEZ CLP'!A:A,A779,'2021 BEZ CLP'!B:B)</f>
        <v>0</v>
      </c>
      <c r="L779" s="40">
        <f>SUMIF('2021 BEZ CLP'!A:A,A779,'2021 BEZ CLP'!C:C)</f>
        <v>0</v>
      </c>
    </row>
    <row r="780" spans="1:12">
      <c r="A780" s="44"/>
      <c r="B780" s="44"/>
      <c r="C780" s="3">
        <f>SUMIF('I K'!A:A,A780,'I K'!B:B)</f>
        <v>0</v>
      </c>
      <c r="D780" s="3">
        <f>SUMIF('I K'!A:A,A780,'I K'!C:C)</f>
        <v>0</v>
      </c>
      <c r="E780" s="3">
        <f>SUMIF('II K'!A:A,A780,'II K'!B:B)</f>
        <v>0</v>
      </c>
      <c r="F780" s="40">
        <f>SUMIF('II K'!A:A,A780,'II K'!C:C)</f>
        <v>0</v>
      </c>
      <c r="G780" s="40">
        <f>SUMIF('III K'!A:A,A780,'III K'!B:B)</f>
        <v>0</v>
      </c>
      <c r="H780" s="40">
        <f>SUMIF('III K'!A:A,A780,'III K'!C:C)</f>
        <v>0</v>
      </c>
      <c r="I780" s="40">
        <f>SUMIF('IV K'!A:A,A780,'IV K'!B:B)</f>
        <v>0</v>
      </c>
      <c r="J780" s="40">
        <f>SUMIF('IV K'!A:A,A780,'IV K'!C:C)</f>
        <v>0</v>
      </c>
      <c r="K780" s="40">
        <f>SUMIF('2021 BEZ CLP'!A:A,A780,'2021 BEZ CLP'!B:B)</f>
        <v>0</v>
      </c>
      <c r="L780" s="40">
        <f>SUMIF('2021 BEZ CLP'!A:A,A780,'2021 BEZ CLP'!C:C)</f>
        <v>0</v>
      </c>
    </row>
    <row r="781" spans="1:12">
      <c r="A781" s="44"/>
      <c r="B781" s="44"/>
      <c r="C781" s="3">
        <f>SUMIF('I K'!A:A,A781,'I K'!B:B)</f>
        <v>0</v>
      </c>
      <c r="D781" s="3">
        <f>SUMIF('I K'!A:A,A781,'I K'!C:C)</f>
        <v>0</v>
      </c>
      <c r="E781" s="3">
        <f>SUMIF('II K'!A:A,A781,'II K'!B:B)</f>
        <v>0</v>
      </c>
      <c r="F781" s="40">
        <f>SUMIF('II K'!A:A,A781,'II K'!C:C)</f>
        <v>0</v>
      </c>
      <c r="G781" s="40">
        <f>SUMIF('III K'!A:A,A781,'III K'!B:B)</f>
        <v>0</v>
      </c>
      <c r="H781" s="40">
        <f>SUMIF('III K'!A:A,A781,'III K'!C:C)</f>
        <v>0</v>
      </c>
      <c r="I781" s="40">
        <f>SUMIF('IV K'!A:A,A781,'IV K'!B:B)</f>
        <v>0</v>
      </c>
      <c r="J781" s="40">
        <f>SUMIF('IV K'!A:A,A781,'IV K'!C:C)</f>
        <v>0</v>
      </c>
      <c r="K781" s="40">
        <f>SUMIF('2021 BEZ CLP'!A:A,A781,'2021 BEZ CLP'!B:B)</f>
        <v>0</v>
      </c>
      <c r="L781" s="40">
        <f>SUMIF('2021 BEZ CLP'!A:A,A781,'2021 BEZ CLP'!C:C)</f>
        <v>0</v>
      </c>
    </row>
    <row r="782" spans="1:12">
      <c r="A782" s="44"/>
      <c r="B782" s="44"/>
      <c r="C782" s="3">
        <f>SUMIF('I K'!A:A,A782,'I K'!B:B)</f>
        <v>0</v>
      </c>
      <c r="D782" s="3">
        <f>SUMIF('I K'!A:A,A782,'I K'!C:C)</f>
        <v>0</v>
      </c>
      <c r="E782" s="3">
        <f>SUMIF('II K'!A:A,A782,'II K'!B:B)</f>
        <v>0</v>
      </c>
      <c r="F782" s="40">
        <f>SUMIF('II K'!A:A,A782,'II K'!C:C)</f>
        <v>0</v>
      </c>
      <c r="G782" s="40">
        <f>SUMIF('III K'!A:A,A782,'III K'!B:B)</f>
        <v>0</v>
      </c>
      <c r="H782" s="40">
        <f>SUMIF('III K'!A:A,A782,'III K'!C:C)</f>
        <v>0</v>
      </c>
      <c r="I782" s="40">
        <f>SUMIF('IV K'!A:A,A782,'IV K'!B:B)</f>
        <v>0</v>
      </c>
      <c r="J782" s="40">
        <f>SUMIF('IV K'!A:A,A782,'IV K'!C:C)</f>
        <v>0</v>
      </c>
      <c r="K782" s="40">
        <f>SUMIF('2021 BEZ CLP'!A:A,A782,'2021 BEZ CLP'!B:B)</f>
        <v>0</v>
      </c>
      <c r="L782" s="40">
        <f>SUMIF('2021 BEZ CLP'!A:A,A782,'2021 BEZ CLP'!C:C)</f>
        <v>0</v>
      </c>
    </row>
    <row r="783" spans="1:12">
      <c r="A783" s="44"/>
      <c r="B783" s="44"/>
      <c r="C783" s="3">
        <f>SUMIF('I K'!A:A,A783,'I K'!B:B)</f>
        <v>0</v>
      </c>
      <c r="D783" s="3">
        <f>SUMIF('I K'!A:A,A783,'I K'!C:C)</f>
        <v>0</v>
      </c>
      <c r="E783" s="3">
        <f>SUMIF('II K'!A:A,A783,'II K'!B:B)</f>
        <v>0</v>
      </c>
      <c r="F783" s="40">
        <f>SUMIF('II K'!A:A,A783,'II K'!C:C)</f>
        <v>0</v>
      </c>
      <c r="G783" s="40">
        <f>SUMIF('III K'!A:A,A783,'III K'!B:B)</f>
        <v>0</v>
      </c>
      <c r="H783" s="40">
        <f>SUMIF('III K'!A:A,A783,'III K'!C:C)</f>
        <v>0</v>
      </c>
      <c r="I783" s="40">
        <f>SUMIF('IV K'!A:A,A783,'IV K'!B:B)</f>
        <v>0</v>
      </c>
      <c r="J783" s="40">
        <f>SUMIF('IV K'!A:A,A783,'IV K'!C:C)</f>
        <v>0</v>
      </c>
      <c r="K783" s="40">
        <f>SUMIF('2021 BEZ CLP'!A:A,A783,'2021 BEZ CLP'!B:B)</f>
        <v>0</v>
      </c>
      <c r="L783" s="40">
        <f>SUMIF('2021 BEZ CLP'!A:A,A783,'2021 BEZ CLP'!C:C)</f>
        <v>0</v>
      </c>
    </row>
    <row r="784" spans="1:12">
      <c r="A784" s="44"/>
      <c r="B784" s="44"/>
      <c r="C784" s="3">
        <f>SUMIF('I K'!A:A,A784,'I K'!B:B)</f>
        <v>0</v>
      </c>
      <c r="D784" s="3">
        <f>SUMIF('I K'!A:A,A784,'I K'!C:C)</f>
        <v>0</v>
      </c>
      <c r="E784" s="3">
        <f>SUMIF('II K'!A:A,A784,'II K'!B:B)</f>
        <v>0</v>
      </c>
      <c r="F784" s="40">
        <f>SUMIF('II K'!A:A,A784,'II K'!C:C)</f>
        <v>0</v>
      </c>
      <c r="G784" s="40">
        <f>SUMIF('III K'!A:A,A784,'III K'!B:B)</f>
        <v>0</v>
      </c>
      <c r="H784" s="40">
        <f>SUMIF('III K'!A:A,A784,'III K'!C:C)</f>
        <v>0</v>
      </c>
      <c r="I784" s="40">
        <f>SUMIF('IV K'!A:A,A784,'IV K'!B:B)</f>
        <v>0</v>
      </c>
      <c r="J784" s="40">
        <f>SUMIF('IV K'!A:A,A784,'IV K'!C:C)</f>
        <v>0</v>
      </c>
      <c r="K784" s="40">
        <f>SUMIF('2021 BEZ CLP'!A:A,A784,'2021 BEZ CLP'!B:B)</f>
        <v>0</v>
      </c>
      <c r="L784" s="40">
        <f>SUMIF('2021 BEZ CLP'!A:A,A784,'2021 BEZ CLP'!C:C)</f>
        <v>0</v>
      </c>
    </row>
    <row r="785" spans="1:12">
      <c r="A785" s="44"/>
      <c r="B785" s="44"/>
      <c r="C785" s="3">
        <f>SUMIF('I K'!A:A,A785,'I K'!B:B)</f>
        <v>0</v>
      </c>
      <c r="D785" s="3">
        <f>SUMIF('I K'!A:A,A785,'I K'!C:C)</f>
        <v>0</v>
      </c>
      <c r="E785" s="3">
        <f>SUMIF('II K'!A:A,A785,'II K'!B:B)</f>
        <v>0</v>
      </c>
      <c r="F785" s="40">
        <f>SUMIF('II K'!A:A,A785,'II K'!C:C)</f>
        <v>0</v>
      </c>
      <c r="G785" s="40">
        <f>SUMIF('III K'!A:A,A785,'III K'!B:B)</f>
        <v>0</v>
      </c>
      <c r="H785" s="40">
        <f>SUMIF('III K'!A:A,A785,'III K'!C:C)</f>
        <v>0</v>
      </c>
      <c r="I785" s="40">
        <f>SUMIF('IV K'!A:A,A785,'IV K'!B:B)</f>
        <v>0</v>
      </c>
      <c r="J785" s="40">
        <f>SUMIF('IV K'!A:A,A785,'IV K'!C:C)</f>
        <v>0</v>
      </c>
      <c r="K785" s="40">
        <f>SUMIF('2021 BEZ CLP'!A:A,A785,'2021 BEZ CLP'!B:B)</f>
        <v>0</v>
      </c>
      <c r="L785" s="40">
        <f>SUMIF('2021 BEZ CLP'!A:A,A785,'2021 BEZ CLP'!C:C)</f>
        <v>0</v>
      </c>
    </row>
    <row r="786" spans="1:12">
      <c r="A786" s="44"/>
      <c r="B786" s="44"/>
      <c r="C786" s="3">
        <f>SUMIF('I K'!A:A,A786,'I K'!B:B)</f>
        <v>0</v>
      </c>
      <c r="D786" s="3">
        <f>SUMIF('I K'!A:A,A786,'I K'!C:C)</f>
        <v>0</v>
      </c>
      <c r="E786" s="3">
        <f>SUMIF('II K'!A:A,A786,'II K'!B:B)</f>
        <v>0</v>
      </c>
      <c r="F786" s="40">
        <f>SUMIF('II K'!A:A,A786,'II K'!C:C)</f>
        <v>0</v>
      </c>
      <c r="G786" s="40">
        <f>SUMIF('III K'!A:A,A786,'III K'!B:B)</f>
        <v>0</v>
      </c>
      <c r="H786" s="40">
        <f>SUMIF('III K'!A:A,A786,'III K'!C:C)</f>
        <v>0</v>
      </c>
      <c r="I786" s="40">
        <f>SUMIF('IV K'!A:A,A786,'IV K'!B:B)</f>
        <v>0</v>
      </c>
      <c r="J786" s="40">
        <f>SUMIF('IV K'!A:A,A786,'IV K'!C:C)</f>
        <v>0</v>
      </c>
      <c r="K786" s="40">
        <f>SUMIF('2021 BEZ CLP'!A:A,A786,'2021 BEZ CLP'!B:B)</f>
        <v>0</v>
      </c>
      <c r="L786" s="40">
        <f>SUMIF('2021 BEZ CLP'!A:A,A786,'2021 BEZ CLP'!C:C)</f>
        <v>0</v>
      </c>
    </row>
    <row r="787" spans="1:12">
      <c r="A787" s="44"/>
      <c r="B787" s="44"/>
      <c r="C787" s="3">
        <f>SUMIF('I K'!A:A,A787,'I K'!B:B)</f>
        <v>0</v>
      </c>
      <c r="D787" s="3">
        <f>SUMIF('I K'!A:A,A787,'I K'!C:C)</f>
        <v>0</v>
      </c>
      <c r="E787" s="3">
        <f>SUMIF('II K'!A:A,A787,'II K'!B:B)</f>
        <v>0</v>
      </c>
      <c r="F787" s="40">
        <f>SUMIF('II K'!A:A,A787,'II K'!C:C)</f>
        <v>0</v>
      </c>
      <c r="G787" s="40">
        <f>SUMIF('III K'!A:A,A787,'III K'!B:B)</f>
        <v>0</v>
      </c>
      <c r="H787" s="40">
        <f>SUMIF('III K'!A:A,A787,'III K'!C:C)</f>
        <v>0</v>
      </c>
      <c r="I787" s="40">
        <f>SUMIF('IV K'!A:A,A787,'IV K'!B:B)</f>
        <v>0</v>
      </c>
      <c r="J787" s="40">
        <f>SUMIF('IV K'!A:A,A787,'IV K'!C:C)</f>
        <v>0</v>
      </c>
      <c r="K787" s="40">
        <f>SUMIF('2021 BEZ CLP'!A:A,A787,'2021 BEZ CLP'!B:B)</f>
        <v>0</v>
      </c>
      <c r="L787" s="40">
        <f>SUMIF('2021 BEZ CLP'!A:A,A787,'2021 BEZ CLP'!C:C)</f>
        <v>0</v>
      </c>
    </row>
    <row r="788" spans="1:12">
      <c r="A788" s="44"/>
      <c r="B788" s="44"/>
      <c r="C788" s="3">
        <f>SUMIF('I K'!A:A,A788,'I K'!B:B)</f>
        <v>0</v>
      </c>
      <c r="D788" s="3">
        <f>SUMIF('I K'!A:A,A788,'I K'!C:C)</f>
        <v>0</v>
      </c>
      <c r="E788" s="3">
        <f>SUMIF('II K'!A:A,A788,'II K'!B:B)</f>
        <v>0</v>
      </c>
      <c r="F788" s="40">
        <f>SUMIF('II K'!A:A,A788,'II K'!C:C)</f>
        <v>0</v>
      </c>
      <c r="G788" s="40">
        <f>SUMIF('III K'!A:A,A788,'III K'!B:B)</f>
        <v>0</v>
      </c>
      <c r="H788" s="40">
        <f>SUMIF('III K'!A:A,A788,'III K'!C:C)</f>
        <v>0</v>
      </c>
      <c r="I788" s="40">
        <f>SUMIF('IV K'!A:A,A788,'IV K'!B:B)</f>
        <v>0</v>
      </c>
      <c r="J788" s="40">
        <f>SUMIF('IV K'!A:A,A788,'IV K'!C:C)</f>
        <v>0</v>
      </c>
      <c r="K788" s="40">
        <f>SUMIF('2021 BEZ CLP'!A:A,A788,'2021 BEZ CLP'!B:B)</f>
        <v>0</v>
      </c>
      <c r="L788" s="40">
        <f>SUMIF('2021 BEZ CLP'!A:A,A788,'2021 BEZ CLP'!C:C)</f>
        <v>0</v>
      </c>
    </row>
    <row r="789" spans="1:12">
      <c r="A789" s="44"/>
      <c r="B789" s="44"/>
      <c r="C789" s="3">
        <f>SUMIF('I K'!A:A,A789,'I K'!B:B)</f>
        <v>0</v>
      </c>
      <c r="D789" s="3">
        <f>SUMIF('I K'!A:A,A789,'I K'!C:C)</f>
        <v>0</v>
      </c>
      <c r="E789" s="3">
        <f>SUMIF('II K'!A:A,A789,'II K'!B:B)</f>
        <v>0</v>
      </c>
      <c r="F789" s="40">
        <f>SUMIF('II K'!A:A,A789,'II K'!C:C)</f>
        <v>0</v>
      </c>
      <c r="G789" s="40">
        <f>SUMIF('III K'!A:A,A789,'III K'!B:B)</f>
        <v>0</v>
      </c>
      <c r="H789" s="40">
        <f>SUMIF('III K'!A:A,A789,'III K'!C:C)</f>
        <v>0</v>
      </c>
      <c r="I789" s="40">
        <f>SUMIF('IV K'!A:A,A789,'IV K'!B:B)</f>
        <v>0</v>
      </c>
      <c r="J789" s="40">
        <f>SUMIF('IV K'!A:A,A789,'IV K'!C:C)</f>
        <v>0</v>
      </c>
      <c r="K789" s="40">
        <f>SUMIF('2021 BEZ CLP'!A:A,A789,'2021 BEZ CLP'!B:B)</f>
        <v>0</v>
      </c>
      <c r="L789" s="40">
        <f>SUMIF('2021 BEZ CLP'!A:A,A789,'2021 BEZ CLP'!C:C)</f>
        <v>0</v>
      </c>
    </row>
    <row r="790" spans="1:12">
      <c r="A790" s="44"/>
      <c r="B790" s="44"/>
      <c r="C790" s="3">
        <f>SUMIF('I K'!A:A,A790,'I K'!B:B)</f>
        <v>0</v>
      </c>
      <c r="D790" s="3">
        <f>SUMIF('I K'!A:A,A790,'I K'!C:C)</f>
        <v>0</v>
      </c>
      <c r="E790" s="3">
        <f>SUMIF('II K'!A:A,A790,'II K'!B:B)</f>
        <v>0</v>
      </c>
      <c r="F790" s="40">
        <f>SUMIF('II K'!A:A,A790,'II K'!C:C)</f>
        <v>0</v>
      </c>
      <c r="G790" s="40">
        <f>SUMIF('III K'!A:A,A790,'III K'!B:B)</f>
        <v>0</v>
      </c>
      <c r="H790" s="40">
        <f>SUMIF('III K'!A:A,A790,'III K'!C:C)</f>
        <v>0</v>
      </c>
      <c r="I790" s="40">
        <f>SUMIF('IV K'!A:A,A790,'IV K'!B:B)</f>
        <v>0</v>
      </c>
      <c r="J790" s="40">
        <f>SUMIF('IV K'!A:A,A790,'IV K'!C:C)</f>
        <v>0</v>
      </c>
      <c r="K790" s="40">
        <f>SUMIF('2021 BEZ CLP'!A:A,A790,'2021 BEZ CLP'!B:B)</f>
        <v>0</v>
      </c>
      <c r="L790" s="40">
        <f>SUMIF('2021 BEZ CLP'!A:A,A790,'2021 BEZ CLP'!C:C)</f>
        <v>0</v>
      </c>
    </row>
    <row r="791" spans="1:12">
      <c r="A791" s="44"/>
      <c r="B791" s="44"/>
      <c r="C791" s="3">
        <f>SUMIF('I K'!A:A,A791,'I K'!B:B)</f>
        <v>0</v>
      </c>
      <c r="D791" s="3">
        <f>SUMIF('I K'!A:A,A791,'I K'!C:C)</f>
        <v>0</v>
      </c>
      <c r="E791" s="3">
        <f>SUMIF('II K'!A:A,A791,'II K'!B:B)</f>
        <v>0</v>
      </c>
      <c r="F791" s="40">
        <f>SUMIF('II K'!A:A,A791,'II K'!C:C)</f>
        <v>0</v>
      </c>
      <c r="G791" s="40">
        <f>SUMIF('III K'!A:A,A791,'III K'!B:B)</f>
        <v>0</v>
      </c>
      <c r="H791" s="40">
        <f>SUMIF('III K'!A:A,A791,'III K'!C:C)</f>
        <v>0</v>
      </c>
      <c r="I791" s="40">
        <f>SUMIF('IV K'!A:A,A791,'IV K'!B:B)</f>
        <v>0</v>
      </c>
      <c r="J791" s="40">
        <f>SUMIF('IV K'!A:A,A791,'IV K'!C:C)</f>
        <v>0</v>
      </c>
      <c r="K791" s="40">
        <f>SUMIF('2021 BEZ CLP'!A:A,A791,'2021 BEZ CLP'!B:B)</f>
        <v>0</v>
      </c>
      <c r="L791" s="40">
        <f>SUMIF('2021 BEZ CLP'!A:A,A791,'2021 BEZ CLP'!C:C)</f>
        <v>0</v>
      </c>
    </row>
    <row r="792" spans="1:12">
      <c r="A792" s="44"/>
      <c r="B792" s="44"/>
      <c r="C792" s="3">
        <f>SUMIF('I K'!A:A,A792,'I K'!B:B)</f>
        <v>0</v>
      </c>
      <c r="D792" s="3">
        <f>SUMIF('I K'!A:A,A792,'I K'!C:C)</f>
        <v>0</v>
      </c>
      <c r="E792" s="3">
        <f>SUMIF('II K'!A:A,A792,'II K'!B:B)</f>
        <v>0</v>
      </c>
      <c r="F792" s="40">
        <f>SUMIF('II K'!A:A,A792,'II K'!C:C)</f>
        <v>0</v>
      </c>
      <c r="G792" s="40">
        <f>SUMIF('III K'!A:A,A792,'III K'!B:B)</f>
        <v>0</v>
      </c>
      <c r="H792" s="40">
        <f>SUMIF('III K'!A:A,A792,'III K'!C:C)</f>
        <v>0</v>
      </c>
      <c r="I792" s="40">
        <f>SUMIF('IV K'!A:A,A792,'IV K'!B:B)</f>
        <v>0</v>
      </c>
      <c r="J792" s="40">
        <f>SUMIF('IV K'!A:A,A792,'IV K'!C:C)</f>
        <v>0</v>
      </c>
      <c r="K792" s="40">
        <f>SUMIF('2021 BEZ CLP'!A:A,A792,'2021 BEZ CLP'!B:B)</f>
        <v>0</v>
      </c>
      <c r="L792" s="40">
        <f>SUMIF('2021 BEZ CLP'!A:A,A792,'2021 BEZ CLP'!C:C)</f>
        <v>0</v>
      </c>
    </row>
    <row r="793" spans="1:12">
      <c r="A793" s="44"/>
      <c r="B793" s="44"/>
      <c r="C793" s="3">
        <f>SUMIF('I K'!A:A,A793,'I K'!B:B)</f>
        <v>0</v>
      </c>
      <c r="D793" s="3">
        <f>SUMIF('I K'!A:A,A793,'I K'!C:C)</f>
        <v>0</v>
      </c>
      <c r="E793" s="3">
        <f>SUMIF('II K'!A:A,A793,'II K'!B:B)</f>
        <v>0</v>
      </c>
      <c r="F793" s="40">
        <f>SUMIF('II K'!A:A,A793,'II K'!C:C)</f>
        <v>0</v>
      </c>
      <c r="G793" s="40">
        <f>SUMIF('III K'!A:A,A793,'III K'!B:B)</f>
        <v>0</v>
      </c>
      <c r="H793" s="40">
        <f>SUMIF('III K'!A:A,A793,'III K'!C:C)</f>
        <v>0</v>
      </c>
      <c r="I793" s="40">
        <f>SUMIF('IV K'!A:A,A793,'IV K'!B:B)</f>
        <v>0</v>
      </c>
      <c r="J793" s="40">
        <f>SUMIF('IV K'!A:A,A793,'IV K'!C:C)</f>
        <v>0</v>
      </c>
      <c r="K793" s="40">
        <f>SUMIF('2021 BEZ CLP'!A:A,A793,'2021 BEZ CLP'!B:B)</f>
        <v>0</v>
      </c>
      <c r="L793" s="40">
        <f>SUMIF('2021 BEZ CLP'!A:A,A793,'2021 BEZ CLP'!C:C)</f>
        <v>0</v>
      </c>
    </row>
    <row r="794" spans="1:12">
      <c r="A794" s="44"/>
      <c r="B794" s="44"/>
      <c r="C794" s="3">
        <f>SUMIF('I K'!A:A,A794,'I K'!B:B)</f>
        <v>0</v>
      </c>
      <c r="D794" s="3">
        <f>SUMIF('I K'!A:A,A794,'I K'!C:C)</f>
        <v>0</v>
      </c>
      <c r="E794" s="3">
        <f>SUMIF('II K'!A:A,A794,'II K'!B:B)</f>
        <v>0</v>
      </c>
      <c r="F794" s="40">
        <f>SUMIF('II K'!A:A,A794,'II K'!C:C)</f>
        <v>0</v>
      </c>
      <c r="G794" s="40">
        <f>SUMIF('III K'!A:A,A794,'III K'!B:B)</f>
        <v>0</v>
      </c>
      <c r="H794" s="40">
        <f>SUMIF('III K'!A:A,A794,'III K'!C:C)</f>
        <v>0</v>
      </c>
      <c r="I794" s="40">
        <f>SUMIF('IV K'!A:A,A794,'IV K'!B:B)</f>
        <v>0</v>
      </c>
      <c r="J794" s="40">
        <f>SUMIF('IV K'!A:A,A794,'IV K'!C:C)</f>
        <v>0</v>
      </c>
      <c r="K794" s="40">
        <f>SUMIF('2021 BEZ CLP'!A:A,A794,'2021 BEZ CLP'!B:B)</f>
        <v>0</v>
      </c>
      <c r="L794" s="40">
        <f>SUMIF('2021 BEZ CLP'!A:A,A794,'2021 BEZ CLP'!C:C)</f>
        <v>0</v>
      </c>
    </row>
    <row r="795" spans="1:12">
      <c r="A795" s="44"/>
      <c r="B795" s="44"/>
      <c r="C795" s="3">
        <f>SUMIF('I K'!A:A,A795,'I K'!B:B)</f>
        <v>0</v>
      </c>
      <c r="D795" s="3">
        <f>SUMIF('I K'!A:A,A795,'I K'!C:C)</f>
        <v>0</v>
      </c>
      <c r="E795" s="3">
        <f>SUMIF('II K'!A:A,A795,'II K'!B:B)</f>
        <v>0</v>
      </c>
      <c r="F795" s="40">
        <f>SUMIF('II K'!A:A,A795,'II K'!C:C)</f>
        <v>0</v>
      </c>
      <c r="G795" s="40">
        <f>SUMIF('III K'!A:A,A795,'III K'!B:B)</f>
        <v>0</v>
      </c>
      <c r="H795" s="40">
        <f>SUMIF('III K'!A:A,A795,'III K'!C:C)</f>
        <v>0</v>
      </c>
      <c r="I795" s="40">
        <f>SUMIF('IV K'!A:A,A795,'IV K'!B:B)</f>
        <v>0</v>
      </c>
      <c r="J795" s="40">
        <f>SUMIF('IV K'!A:A,A795,'IV K'!C:C)</f>
        <v>0</v>
      </c>
      <c r="K795" s="40">
        <f>SUMIF('2021 BEZ CLP'!A:A,A795,'2021 BEZ CLP'!B:B)</f>
        <v>0</v>
      </c>
      <c r="L795" s="40">
        <f>SUMIF('2021 BEZ CLP'!A:A,A795,'2021 BEZ CLP'!C:C)</f>
        <v>0</v>
      </c>
    </row>
    <row r="796" spans="1:12">
      <c r="A796" s="44"/>
      <c r="B796" s="44"/>
      <c r="C796" s="3">
        <f>SUMIF('I K'!A:A,A796,'I K'!B:B)</f>
        <v>0</v>
      </c>
      <c r="D796" s="3">
        <f>SUMIF('I K'!A:A,A796,'I K'!C:C)</f>
        <v>0</v>
      </c>
      <c r="E796" s="3">
        <f>SUMIF('II K'!A:A,A796,'II K'!B:B)</f>
        <v>0</v>
      </c>
      <c r="F796" s="40">
        <f>SUMIF('II K'!A:A,A796,'II K'!C:C)</f>
        <v>0</v>
      </c>
      <c r="G796" s="40">
        <f>SUMIF('III K'!A:A,A796,'III K'!B:B)</f>
        <v>0</v>
      </c>
      <c r="H796" s="40">
        <f>SUMIF('III K'!A:A,A796,'III K'!C:C)</f>
        <v>0</v>
      </c>
      <c r="I796" s="40">
        <f>SUMIF('IV K'!A:A,A796,'IV K'!B:B)</f>
        <v>0</v>
      </c>
      <c r="J796" s="40">
        <f>SUMIF('IV K'!A:A,A796,'IV K'!C:C)</f>
        <v>0</v>
      </c>
      <c r="K796" s="40">
        <f>SUMIF('2021 BEZ CLP'!A:A,A796,'2021 BEZ CLP'!B:B)</f>
        <v>0</v>
      </c>
      <c r="L796" s="40">
        <f>SUMIF('2021 BEZ CLP'!A:A,A796,'2021 BEZ CLP'!C:C)</f>
        <v>0</v>
      </c>
    </row>
    <row r="797" spans="1:12">
      <c r="A797" s="44"/>
      <c r="B797" s="44"/>
      <c r="C797" s="3">
        <f>SUMIF('I K'!A:A,A797,'I K'!B:B)</f>
        <v>0</v>
      </c>
      <c r="D797" s="3">
        <f>SUMIF('I K'!A:A,A797,'I K'!C:C)</f>
        <v>0</v>
      </c>
      <c r="E797" s="3">
        <f>SUMIF('II K'!A:A,A797,'II K'!B:B)</f>
        <v>0</v>
      </c>
      <c r="F797" s="40">
        <f>SUMIF('II K'!A:A,A797,'II K'!C:C)</f>
        <v>0</v>
      </c>
      <c r="G797" s="40">
        <f>SUMIF('III K'!A:A,A797,'III K'!B:B)</f>
        <v>0</v>
      </c>
      <c r="H797" s="40">
        <f>SUMIF('III K'!A:A,A797,'III K'!C:C)</f>
        <v>0</v>
      </c>
      <c r="I797" s="40">
        <f>SUMIF('IV K'!A:A,A797,'IV K'!B:B)</f>
        <v>0</v>
      </c>
      <c r="J797" s="40">
        <f>SUMIF('IV K'!A:A,A797,'IV K'!C:C)</f>
        <v>0</v>
      </c>
      <c r="K797" s="40">
        <f>SUMIF('2021 BEZ CLP'!A:A,A797,'2021 BEZ CLP'!B:B)</f>
        <v>0</v>
      </c>
      <c r="L797" s="40">
        <f>SUMIF('2021 BEZ CLP'!A:A,A797,'2021 BEZ CLP'!C:C)</f>
        <v>0</v>
      </c>
    </row>
    <row r="798" spans="1:12">
      <c r="A798" s="44"/>
      <c r="B798" s="44"/>
      <c r="C798" s="3">
        <f>SUMIF('I K'!A:A,A798,'I K'!B:B)</f>
        <v>0</v>
      </c>
      <c r="D798" s="3">
        <f>SUMIF('I K'!A:A,A798,'I K'!C:C)</f>
        <v>0</v>
      </c>
      <c r="E798" s="3">
        <f>SUMIF('II K'!A:A,A798,'II K'!B:B)</f>
        <v>0</v>
      </c>
      <c r="F798" s="40">
        <f>SUMIF('II K'!A:A,A798,'II K'!C:C)</f>
        <v>0</v>
      </c>
      <c r="G798" s="40">
        <f>SUMIF('III K'!A:A,A798,'III K'!B:B)</f>
        <v>0</v>
      </c>
      <c r="H798" s="40">
        <f>SUMIF('III K'!A:A,A798,'III K'!C:C)</f>
        <v>0</v>
      </c>
      <c r="I798" s="40">
        <f>SUMIF('IV K'!A:A,A798,'IV K'!B:B)</f>
        <v>0</v>
      </c>
      <c r="J798" s="40">
        <f>SUMIF('IV K'!A:A,A798,'IV K'!C:C)</f>
        <v>0</v>
      </c>
      <c r="K798" s="40">
        <f>SUMIF('2021 BEZ CLP'!A:A,A798,'2021 BEZ CLP'!B:B)</f>
        <v>0</v>
      </c>
      <c r="L798" s="40">
        <f>SUMIF('2021 BEZ CLP'!A:A,A798,'2021 BEZ CLP'!C:C)</f>
        <v>0</v>
      </c>
    </row>
    <row r="799" spans="1:12">
      <c r="A799" s="44"/>
      <c r="B799" s="44"/>
      <c r="C799" s="3">
        <f>SUMIF('I K'!A:A,A799,'I K'!B:B)</f>
        <v>0</v>
      </c>
      <c r="D799" s="3">
        <f>SUMIF('I K'!A:A,A799,'I K'!C:C)</f>
        <v>0</v>
      </c>
      <c r="E799" s="3">
        <f>SUMIF('II K'!A:A,A799,'II K'!B:B)</f>
        <v>0</v>
      </c>
      <c r="F799" s="40">
        <f>SUMIF('II K'!A:A,A799,'II K'!C:C)</f>
        <v>0</v>
      </c>
      <c r="G799" s="40">
        <f>SUMIF('III K'!A:A,A799,'III K'!B:B)</f>
        <v>0</v>
      </c>
      <c r="H799" s="40">
        <f>SUMIF('III K'!A:A,A799,'III K'!C:C)</f>
        <v>0</v>
      </c>
      <c r="I799" s="40">
        <f>SUMIF('IV K'!A:A,A799,'IV K'!B:B)</f>
        <v>0</v>
      </c>
      <c r="J799" s="40">
        <f>SUMIF('IV K'!A:A,A799,'IV K'!C:C)</f>
        <v>0</v>
      </c>
      <c r="K799" s="40">
        <f>SUMIF('2021 BEZ CLP'!A:A,A799,'2021 BEZ CLP'!B:B)</f>
        <v>0</v>
      </c>
      <c r="L799" s="40">
        <f>SUMIF('2021 BEZ CLP'!A:A,A799,'2021 BEZ CLP'!C:C)</f>
        <v>0</v>
      </c>
    </row>
    <row r="800" spans="1:12">
      <c r="A800" s="44"/>
      <c r="B800" s="44"/>
      <c r="C800" s="3">
        <f>SUMIF('I K'!A:A,A800,'I K'!B:B)</f>
        <v>0</v>
      </c>
      <c r="D800" s="3">
        <f>SUMIF('I K'!A:A,A800,'I K'!C:C)</f>
        <v>0</v>
      </c>
      <c r="E800" s="3">
        <f>SUMIF('II K'!A:A,A800,'II K'!B:B)</f>
        <v>0</v>
      </c>
      <c r="F800" s="40">
        <f>SUMIF('II K'!A:A,A800,'II K'!C:C)</f>
        <v>0</v>
      </c>
      <c r="G800" s="40">
        <f>SUMIF('III K'!A:A,A800,'III K'!B:B)</f>
        <v>0</v>
      </c>
      <c r="H800" s="40">
        <f>SUMIF('III K'!A:A,A800,'III K'!C:C)</f>
        <v>0</v>
      </c>
      <c r="I800" s="40">
        <f>SUMIF('IV K'!A:A,A800,'IV K'!B:B)</f>
        <v>0</v>
      </c>
      <c r="J800" s="40">
        <f>SUMIF('IV K'!A:A,A800,'IV K'!C:C)</f>
        <v>0</v>
      </c>
      <c r="K800" s="40">
        <f>SUMIF('2021 BEZ CLP'!A:A,A800,'2021 BEZ CLP'!B:B)</f>
        <v>0</v>
      </c>
      <c r="L800" s="40">
        <f>SUMIF('2021 BEZ CLP'!A:A,A800,'2021 BEZ CLP'!C:C)</f>
        <v>0</v>
      </c>
    </row>
    <row r="801" spans="1:12">
      <c r="A801" s="28"/>
      <c r="B801" s="44"/>
      <c r="C801" s="3">
        <f>SUMIF('I K'!A:A,A801,'I K'!B:B)</f>
        <v>0</v>
      </c>
      <c r="D801" s="3">
        <f>SUMIF('I K'!A:A,A801,'I K'!C:C)</f>
        <v>0</v>
      </c>
      <c r="E801" s="3">
        <f>SUMIF('II K'!A:A,A801,'II K'!B:B)</f>
        <v>0</v>
      </c>
      <c r="F801" s="40">
        <f>SUMIF('II K'!A:A,A801,'II K'!C:C)</f>
        <v>0</v>
      </c>
      <c r="G801" s="40">
        <f>SUMIF('III K'!A:A,A801,'III K'!B:B)</f>
        <v>0</v>
      </c>
      <c r="H801" s="40">
        <f>SUMIF('III K'!A:A,A801,'III K'!C:C)</f>
        <v>0</v>
      </c>
      <c r="I801" s="40">
        <f>SUMIF('IV K'!A:A,A801,'IV K'!B:B)</f>
        <v>0</v>
      </c>
      <c r="J801" s="40">
        <f>SUMIF('IV K'!A:A,A801,'IV K'!C:C)</f>
        <v>0</v>
      </c>
      <c r="K801" s="40">
        <f>SUMIF('2021 BEZ CLP'!A:A,A801,'2021 BEZ CLP'!B:B)</f>
        <v>0</v>
      </c>
      <c r="L801" s="40">
        <f>SUMIF('2021 BEZ CLP'!A:A,A801,'2021 BEZ CLP'!C:C)</f>
        <v>0</v>
      </c>
    </row>
    <row r="802" spans="1:12">
      <c r="A802" s="28"/>
      <c r="B802" s="44"/>
      <c r="C802" s="3">
        <f>SUMIF('I K'!A:A,A802,'I K'!B:B)</f>
        <v>0</v>
      </c>
      <c r="D802" s="3">
        <f>SUMIF('I K'!A:A,A802,'I K'!C:C)</f>
        <v>0</v>
      </c>
      <c r="E802" s="3">
        <f>SUMIF('II K'!A:A,A802,'II K'!B:B)</f>
        <v>0</v>
      </c>
      <c r="F802" s="40">
        <f>SUMIF('II K'!A:A,A802,'II K'!C:C)</f>
        <v>0</v>
      </c>
      <c r="G802" s="40">
        <f>SUMIF('III K'!A:A,A802,'III K'!B:B)</f>
        <v>0</v>
      </c>
      <c r="H802" s="40">
        <f>SUMIF('III K'!A:A,A802,'III K'!C:C)</f>
        <v>0</v>
      </c>
      <c r="I802" s="40">
        <f>SUMIF('IV K'!A:A,A802,'IV K'!B:B)</f>
        <v>0</v>
      </c>
      <c r="J802" s="40">
        <f>SUMIF('IV K'!A:A,A802,'IV K'!C:C)</f>
        <v>0</v>
      </c>
      <c r="K802" s="40">
        <f>SUMIF('2021 BEZ CLP'!A:A,A802,'2021 BEZ CLP'!B:B)</f>
        <v>0</v>
      </c>
      <c r="L802" s="40">
        <f>SUMIF('2021 BEZ CLP'!A:A,A802,'2021 BEZ CLP'!C:C)</f>
        <v>0</v>
      </c>
    </row>
    <row r="803" spans="1:12">
      <c r="A803" s="28"/>
      <c r="B803" s="44"/>
      <c r="C803" s="3">
        <f>SUMIF('I K'!A:A,A803,'I K'!B:B)</f>
        <v>0</v>
      </c>
      <c r="D803" s="3">
        <f>SUMIF('I K'!A:A,A803,'I K'!C:C)</f>
        <v>0</v>
      </c>
      <c r="E803" s="3">
        <f>SUMIF('II K'!A:A,A803,'II K'!B:B)</f>
        <v>0</v>
      </c>
      <c r="F803" s="40">
        <f>SUMIF('II K'!A:A,A803,'II K'!C:C)</f>
        <v>0</v>
      </c>
      <c r="G803" s="40">
        <f>SUMIF('III K'!A:A,A803,'III K'!B:B)</f>
        <v>0</v>
      </c>
      <c r="H803" s="40">
        <f>SUMIF('III K'!A:A,A803,'III K'!C:C)</f>
        <v>0</v>
      </c>
      <c r="I803" s="40">
        <f>SUMIF('IV K'!A:A,A803,'IV K'!B:B)</f>
        <v>0</v>
      </c>
      <c r="J803" s="40">
        <f>SUMIF('IV K'!A:A,A803,'IV K'!C:C)</f>
        <v>0</v>
      </c>
      <c r="K803" s="40">
        <f>SUMIF('2021 BEZ CLP'!A:A,A803,'2021 BEZ CLP'!B:B)</f>
        <v>0</v>
      </c>
      <c r="L803" s="40">
        <f>SUMIF('2021 BEZ CLP'!A:A,A803,'2021 BEZ CLP'!C:C)</f>
        <v>0</v>
      </c>
    </row>
    <row r="804" spans="1:12">
      <c r="A804" s="28"/>
      <c r="B804" s="44"/>
      <c r="C804" s="3">
        <f>SUMIF('I K'!A:A,A804,'I K'!B:B)</f>
        <v>0</v>
      </c>
      <c r="D804" s="3">
        <f>SUMIF('I K'!A:A,A804,'I K'!C:C)</f>
        <v>0</v>
      </c>
      <c r="E804" s="3">
        <f>SUMIF('II K'!A:A,A804,'II K'!B:B)</f>
        <v>0</v>
      </c>
      <c r="F804" s="40">
        <f>SUMIF('II K'!A:A,A804,'II K'!C:C)</f>
        <v>0</v>
      </c>
      <c r="G804" s="40">
        <f>SUMIF('III K'!A:A,A804,'III K'!B:B)</f>
        <v>0</v>
      </c>
      <c r="H804" s="40">
        <f>SUMIF('III K'!A:A,A804,'III K'!C:C)</f>
        <v>0</v>
      </c>
      <c r="I804" s="40">
        <f>SUMIF('IV K'!A:A,A804,'IV K'!B:B)</f>
        <v>0</v>
      </c>
      <c r="J804" s="40">
        <f>SUMIF('IV K'!A:A,A804,'IV K'!C:C)</f>
        <v>0</v>
      </c>
      <c r="K804" s="40">
        <f>SUMIF('2021 BEZ CLP'!A:A,A804,'2021 BEZ CLP'!B:B)</f>
        <v>0</v>
      </c>
      <c r="L804" s="40">
        <f>SUMIF('2021 BEZ CLP'!A:A,A804,'2021 BEZ CLP'!C:C)</f>
        <v>0</v>
      </c>
    </row>
    <row r="805" spans="1:12">
      <c r="A805" s="28"/>
      <c r="B805" s="44"/>
      <c r="C805" s="3">
        <f>SUMIF('I K'!A:A,A805,'I K'!B:B)</f>
        <v>0</v>
      </c>
      <c r="D805" s="3">
        <f>SUMIF('I K'!A:A,A805,'I K'!C:C)</f>
        <v>0</v>
      </c>
      <c r="E805" s="3">
        <f>SUMIF('II K'!A:A,A805,'II K'!B:B)</f>
        <v>0</v>
      </c>
      <c r="F805" s="40">
        <f>SUMIF('II K'!A:A,A805,'II K'!C:C)</f>
        <v>0</v>
      </c>
      <c r="G805" s="40">
        <f>SUMIF('III K'!A:A,A805,'III K'!B:B)</f>
        <v>0</v>
      </c>
      <c r="H805" s="40">
        <f>SUMIF('III K'!A:A,A805,'III K'!C:C)</f>
        <v>0</v>
      </c>
      <c r="I805" s="40">
        <f>SUMIF('IV K'!A:A,A805,'IV K'!B:B)</f>
        <v>0</v>
      </c>
      <c r="J805" s="40">
        <f>SUMIF('IV K'!A:A,A805,'IV K'!C:C)</f>
        <v>0</v>
      </c>
      <c r="K805" s="40">
        <f>SUMIF('2021 BEZ CLP'!A:A,A805,'2021 BEZ CLP'!B:B)</f>
        <v>0</v>
      </c>
      <c r="L805" s="40">
        <f>SUMIF('2021 BEZ CLP'!A:A,A805,'2021 BEZ CLP'!C:C)</f>
        <v>0</v>
      </c>
    </row>
    <row r="806" spans="1:12">
      <c r="A806" s="28"/>
      <c r="B806" s="44"/>
      <c r="C806" s="3">
        <f>SUMIF('I K'!A:A,A806,'I K'!B:B)</f>
        <v>0</v>
      </c>
      <c r="D806" s="3">
        <f>SUMIF('I K'!A:A,A806,'I K'!C:C)</f>
        <v>0</v>
      </c>
      <c r="E806" s="3">
        <f>SUMIF('II K'!A:A,A806,'II K'!B:B)</f>
        <v>0</v>
      </c>
      <c r="F806" s="40">
        <f>SUMIF('II K'!A:A,A806,'II K'!C:C)</f>
        <v>0</v>
      </c>
      <c r="G806" s="40">
        <f>SUMIF('III K'!A:A,A806,'III K'!B:B)</f>
        <v>0</v>
      </c>
      <c r="H806" s="40">
        <f>SUMIF('III K'!A:A,A806,'III K'!C:C)</f>
        <v>0</v>
      </c>
      <c r="I806" s="40">
        <f>SUMIF('IV K'!A:A,A806,'IV K'!B:B)</f>
        <v>0</v>
      </c>
      <c r="J806" s="40">
        <f>SUMIF('IV K'!A:A,A806,'IV K'!C:C)</f>
        <v>0</v>
      </c>
      <c r="K806" s="40">
        <f>SUMIF('2021 BEZ CLP'!A:A,A806,'2021 BEZ CLP'!B:B)</f>
        <v>0</v>
      </c>
      <c r="L806" s="40">
        <f>SUMIF('2021 BEZ CLP'!A:A,A806,'2021 BEZ CLP'!C:C)</f>
        <v>0</v>
      </c>
    </row>
    <row r="807" spans="1:12">
      <c r="A807" s="28"/>
      <c r="B807" s="44"/>
      <c r="C807" s="3">
        <f>SUMIF('I K'!A:A,A807,'I K'!B:B)</f>
        <v>0</v>
      </c>
      <c r="D807" s="3">
        <f>SUMIF('I K'!A:A,A807,'I K'!C:C)</f>
        <v>0</v>
      </c>
      <c r="E807" s="3">
        <f>SUMIF('II K'!A:A,A807,'II K'!B:B)</f>
        <v>0</v>
      </c>
      <c r="F807" s="40">
        <f>SUMIF('II K'!A:A,A807,'II K'!C:C)</f>
        <v>0</v>
      </c>
      <c r="G807" s="40">
        <f>SUMIF('III K'!A:A,A807,'III K'!B:B)</f>
        <v>0</v>
      </c>
      <c r="H807" s="40">
        <f>SUMIF('III K'!A:A,A807,'III K'!C:C)</f>
        <v>0</v>
      </c>
      <c r="I807" s="40">
        <f>SUMIF('IV K'!A:A,A807,'IV K'!B:B)</f>
        <v>0</v>
      </c>
      <c r="J807" s="40">
        <f>SUMIF('IV K'!A:A,A807,'IV K'!C:C)</f>
        <v>0</v>
      </c>
      <c r="K807" s="40">
        <f>SUMIF('2021 BEZ CLP'!A:A,A807,'2021 BEZ CLP'!B:B)</f>
        <v>0</v>
      </c>
      <c r="L807" s="40">
        <f>SUMIF('2021 BEZ CLP'!A:A,A807,'2021 BEZ CLP'!C:C)</f>
        <v>0</v>
      </c>
    </row>
    <row r="808" spans="1:12">
      <c r="A808" s="28"/>
      <c r="B808" s="44"/>
      <c r="C808" s="3">
        <f>SUMIF('I K'!A:A,A808,'I K'!B:B)</f>
        <v>0</v>
      </c>
      <c r="D808" s="3">
        <f>SUMIF('I K'!A:A,A808,'I K'!C:C)</f>
        <v>0</v>
      </c>
      <c r="E808" s="3">
        <f>SUMIF('II K'!A:A,A808,'II K'!B:B)</f>
        <v>0</v>
      </c>
      <c r="F808" s="40">
        <f>SUMIF('II K'!A:A,A808,'II K'!C:C)</f>
        <v>0</v>
      </c>
      <c r="G808" s="40">
        <f>SUMIF('III K'!A:A,A808,'III K'!B:B)</f>
        <v>0</v>
      </c>
      <c r="H808" s="40">
        <f>SUMIF('III K'!A:A,A808,'III K'!C:C)</f>
        <v>0</v>
      </c>
      <c r="I808" s="40">
        <f>SUMIF('IV K'!A:A,A808,'IV K'!B:B)</f>
        <v>0</v>
      </c>
      <c r="J808" s="40">
        <f>SUMIF('IV K'!A:A,A808,'IV K'!C:C)</f>
        <v>0</v>
      </c>
      <c r="K808" s="40">
        <f>SUMIF('2021 BEZ CLP'!A:A,A808,'2021 BEZ CLP'!B:B)</f>
        <v>0</v>
      </c>
      <c r="L808" s="40">
        <f>SUMIF('2021 BEZ CLP'!A:A,A808,'2021 BEZ CLP'!C:C)</f>
        <v>0</v>
      </c>
    </row>
    <row r="809" spans="1:12">
      <c r="A809" s="28"/>
      <c r="B809" s="44"/>
      <c r="C809" s="3">
        <f>SUMIF('I K'!A:A,A809,'I K'!B:B)</f>
        <v>0</v>
      </c>
      <c r="D809" s="3">
        <f>SUMIF('I K'!A:A,A809,'I K'!C:C)</f>
        <v>0</v>
      </c>
      <c r="E809" s="3">
        <f>SUMIF('II K'!A:A,A809,'II K'!B:B)</f>
        <v>0</v>
      </c>
      <c r="F809" s="40">
        <f>SUMIF('II K'!A:A,A809,'II K'!C:C)</f>
        <v>0</v>
      </c>
      <c r="G809" s="40">
        <f>SUMIF('III K'!A:A,A809,'III K'!B:B)</f>
        <v>0</v>
      </c>
      <c r="H809" s="40">
        <f>SUMIF('III K'!A:A,A809,'III K'!C:C)</f>
        <v>0</v>
      </c>
      <c r="I809" s="40">
        <f>SUMIF('IV K'!A:A,A809,'IV K'!B:B)</f>
        <v>0</v>
      </c>
      <c r="J809" s="40">
        <f>SUMIF('IV K'!A:A,A809,'IV K'!C:C)</f>
        <v>0</v>
      </c>
      <c r="K809" s="40">
        <f>SUMIF('2021 BEZ CLP'!A:A,A809,'2021 BEZ CLP'!B:B)</f>
        <v>0</v>
      </c>
      <c r="L809" s="40">
        <f>SUMIF('2021 BEZ CLP'!A:A,A809,'2021 BEZ CLP'!C:C)</f>
        <v>0</v>
      </c>
    </row>
    <row r="810" spans="1:12">
      <c r="A810" s="28"/>
      <c r="B810" s="44"/>
      <c r="C810" s="3">
        <f>SUMIF('I K'!A:A,A810,'I K'!B:B)</f>
        <v>0</v>
      </c>
      <c r="D810" s="3">
        <f>SUMIF('I K'!A:A,A810,'I K'!C:C)</f>
        <v>0</v>
      </c>
      <c r="E810" s="3">
        <f>SUMIF('II K'!A:A,A810,'II K'!B:B)</f>
        <v>0</v>
      </c>
      <c r="F810" s="40">
        <f>SUMIF('II K'!A:A,A810,'II K'!C:C)</f>
        <v>0</v>
      </c>
      <c r="G810" s="40">
        <f>SUMIF('III K'!A:A,A810,'III K'!B:B)</f>
        <v>0</v>
      </c>
      <c r="H810" s="40">
        <f>SUMIF('III K'!A:A,A810,'III K'!C:C)</f>
        <v>0</v>
      </c>
      <c r="I810" s="40">
        <f>SUMIF('IV K'!A:A,A810,'IV K'!B:B)</f>
        <v>0</v>
      </c>
      <c r="J810" s="40">
        <f>SUMIF('IV K'!A:A,A810,'IV K'!C:C)</f>
        <v>0</v>
      </c>
      <c r="K810" s="40">
        <f>SUMIF('2021 BEZ CLP'!A:A,A810,'2021 BEZ CLP'!B:B)</f>
        <v>0</v>
      </c>
      <c r="L810" s="40">
        <f>SUMIF('2021 BEZ CLP'!A:A,A810,'2021 BEZ CLP'!C:C)</f>
        <v>0</v>
      </c>
    </row>
    <row r="811" spans="1:12">
      <c r="A811" s="28"/>
      <c r="B811" s="44"/>
      <c r="C811" s="3">
        <f>SUMIF('I K'!A:A,A811,'I K'!B:B)</f>
        <v>0</v>
      </c>
      <c r="D811" s="3">
        <f>SUMIF('I K'!A:A,A811,'I K'!C:C)</f>
        <v>0</v>
      </c>
      <c r="E811" s="3">
        <f>SUMIF('II K'!A:A,A811,'II K'!B:B)</f>
        <v>0</v>
      </c>
      <c r="F811" s="40">
        <f>SUMIF('II K'!A:A,A811,'II K'!C:C)</f>
        <v>0</v>
      </c>
      <c r="G811" s="40">
        <f>SUMIF('III K'!A:A,A811,'III K'!B:B)</f>
        <v>0</v>
      </c>
      <c r="H811" s="40">
        <f>SUMIF('III K'!A:A,A811,'III K'!C:C)</f>
        <v>0</v>
      </c>
      <c r="I811" s="40">
        <f>SUMIF('IV K'!A:A,A811,'IV K'!B:B)</f>
        <v>0</v>
      </c>
      <c r="J811" s="40">
        <f>SUMIF('IV K'!A:A,A811,'IV K'!C:C)</f>
        <v>0</v>
      </c>
      <c r="K811" s="40">
        <f>SUMIF('2021 BEZ CLP'!A:A,A811,'2021 BEZ CLP'!B:B)</f>
        <v>0</v>
      </c>
      <c r="L811" s="40">
        <f>SUMIF('2021 BEZ CLP'!A:A,A811,'2021 BEZ CLP'!C:C)</f>
        <v>0</v>
      </c>
    </row>
    <row r="812" spans="1:12">
      <c r="A812" s="44"/>
      <c r="B812" s="44"/>
      <c r="C812" s="3">
        <f>SUMIF('I K'!A:A,A812,'I K'!B:B)</f>
        <v>0</v>
      </c>
      <c r="D812" s="3">
        <f>SUMIF('I K'!A:A,A812,'I K'!C:C)</f>
        <v>0</v>
      </c>
      <c r="E812" s="3">
        <f>SUMIF('II K'!A:A,A812,'II K'!B:B)</f>
        <v>0</v>
      </c>
      <c r="F812" s="40">
        <f>SUMIF('II K'!A:A,A812,'II K'!C:C)</f>
        <v>0</v>
      </c>
      <c r="G812" s="40">
        <f>SUMIF('III K'!A:A,A812,'III K'!B:B)</f>
        <v>0</v>
      </c>
      <c r="H812" s="40">
        <f>SUMIF('III K'!A:A,A812,'III K'!C:C)</f>
        <v>0</v>
      </c>
      <c r="I812" s="40">
        <f>SUMIF('IV K'!A:A,A812,'IV K'!B:B)</f>
        <v>0</v>
      </c>
      <c r="J812" s="40">
        <f>SUMIF('IV K'!A:A,A812,'IV K'!C:C)</f>
        <v>0</v>
      </c>
      <c r="K812" s="40">
        <f>SUMIF('2021 BEZ CLP'!A:A,A812,'2021 BEZ CLP'!B:B)</f>
        <v>0</v>
      </c>
      <c r="L812" s="40">
        <f>SUMIF('2021 BEZ CLP'!A:A,A812,'2021 BEZ CLP'!C:C)</f>
        <v>0</v>
      </c>
    </row>
    <row r="813" spans="1:12">
      <c r="A813" s="44"/>
      <c r="B813" s="44"/>
      <c r="C813" s="3">
        <f>SUMIF('I K'!A:A,A813,'I K'!B:B)</f>
        <v>0</v>
      </c>
      <c r="D813" s="3">
        <f>SUMIF('I K'!A:A,A813,'I K'!C:C)</f>
        <v>0</v>
      </c>
      <c r="E813" s="3">
        <f>SUMIF('II K'!A:A,A813,'II K'!B:B)</f>
        <v>0</v>
      </c>
      <c r="F813" s="40">
        <f>SUMIF('II K'!A:A,A813,'II K'!C:C)</f>
        <v>0</v>
      </c>
      <c r="G813" s="40">
        <f>SUMIF('III K'!A:A,A813,'III K'!B:B)</f>
        <v>0</v>
      </c>
      <c r="H813" s="40">
        <f>SUMIF('III K'!A:A,A813,'III K'!C:C)</f>
        <v>0</v>
      </c>
      <c r="I813" s="40">
        <f>SUMIF('IV K'!A:A,A813,'IV K'!B:B)</f>
        <v>0</v>
      </c>
      <c r="J813" s="40">
        <f>SUMIF('IV K'!A:A,A813,'IV K'!C:C)</f>
        <v>0</v>
      </c>
      <c r="K813" s="40">
        <f>SUMIF('2021 BEZ CLP'!A:A,A813,'2021 BEZ CLP'!B:B)</f>
        <v>0</v>
      </c>
      <c r="L813" s="40">
        <f>SUMIF('2021 BEZ CLP'!A:A,A813,'2021 BEZ CLP'!C:C)</f>
        <v>0</v>
      </c>
    </row>
    <row r="814" spans="1:12">
      <c r="A814" s="44"/>
      <c r="B814" s="44"/>
      <c r="C814" s="3">
        <f>SUMIF('I K'!A:A,A814,'I K'!B:B)</f>
        <v>0</v>
      </c>
      <c r="D814" s="3">
        <f>SUMIF('I K'!A:A,A814,'I K'!C:C)</f>
        <v>0</v>
      </c>
      <c r="E814" s="3">
        <f>SUMIF('II K'!A:A,A814,'II K'!B:B)</f>
        <v>0</v>
      </c>
      <c r="F814" s="40">
        <f>SUMIF('II K'!A:A,A814,'II K'!C:C)</f>
        <v>0</v>
      </c>
      <c r="G814" s="40">
        <f>SUMIF('III K'!A:A,A814,'III K'!B:B)</f>
        <v>0</v>
      </c>
      <c r="H814" s="40">
        <f>SUMIF('III K'!A:A,A814,'III K'!C:C)</f>
        <v>0</v>
      </c>
      <c r="I814" s="40">
        <f>SUMIF('IV K'!A:A,A814,'IV K'!B:B)</f>
        <v>0</v>
      </c>
      <c r="J814" s="40">
        <f>SUMIF('IV K'!A:A,A814,'IV K'!C:C)</f>
        <v>0</v>
      </c>
      <c r="K814" s="40">
        <f>SUMIF('2021 BEZ CLP'!A:A,A814,'2021 BEZ CLP'!B:B)</f>
        <v>0</v>
      </c>
      <c r="L814" s="40">
        <f>SUMIF('2021 BEZ CLP'!A:A,A814,'2021 BEZ CLP'!C:C)</f>
        <v>0</v>
      </c>
    </row>
    <row r="815" spans="1:12">
      <c r="A815" s="44"/>
      <c r="B815" s="44"/>
      <c r="C815" s="3">
        <f>SUMIF('I K'!A:A,A815,'I K'!B:B)</f>
        <v>0</v>
      </c>
      <c r="D815" s="3">
        <f>SUMIF('I K'!A:A,A815,'I K'!C:C)</f>
        <v>0</v>
      </c>
      <c r="E815" s="3">
        <f>SUMIF('II K'!A:A,A815,'II K'!B:B)</f>
        <v>0</v>
      </c>
      <c r="F815" s="40">
        <f>SUMIF('II K'!A:A,A815,'II K'!C:C)</f>
        <v>0</v>
      </c>
      <c r="G815" s="40">
        <f>SUMIF('III K'!A:A,A815,'III K'!B:B)</f>
        <v>0</v>
      </c>
      <c r="H815" s="40">
        <f>SUMIF('III K'!A:A,A815,'III K'!C:C)</f>
        <v>0</v>
      </c>
      <c r="I815" s="40">
        <f>SUMIF('IV K'!A:A,A815,'IV K'!B:B)</f>
        <v>0</v>
      </c>
      <c r="J815" s="40">
        <f>SUMIF('IV K'!A:A,A815,'IV K'!C:C)</f>
        <v>0</v>
      </c>
      <c r="K815" s="40">
        <f>SUMIF('2021 BEZ CLP'!A:A,A815,'2021 BEZ CLP'!B:B)</f>
        <v>0</v>
      </c>
      <c r="L815" s="40">
        <f>SUMIF('2021 BEZ CLP'!A:A,A815,'2021 BEZ CLP'!C:C)</f>
        <v>0</v>
      </c>
    </row>
    <row r="816" spans="1:12">
      <c r="A816" s="44"/>
      <c r="B816" s="44"/>
      <c r="C816" s="3">
        <f>SUMIF('I K'!A:A,A816,'I K'!B:B)</f>
        <v>0</v>
      </c>
      <c r="D816" s="3">
        <f>SUMIF('I K'!A:A,A816,'I K'!C:C)</f>
        <v>0</v>
      </c>
      <c r="E816" s="3">
        <f>SUMIF('II K'!A:A,A816,'II K'!B:B)</f>
        <v>0</v>
      </c>
      <c r="F816" s="40">
        <f>SUMIF('II K'!A:A,A816,'II K'!C:C)</f>
        <v>0</v>
      </c>
      <c r="G816" s="40">
        <f>SUMIF('III K'!A:A,A816,'III K'!B:B)</f>
        <v>0</v>
      </c>
      <c r="H816" s="40">
        <f>SUMIF('III K'!A:A,A816,'III K'!C:C)</f>
        <v>0</v>
      </c>
      <c r="I816" s="40">
        <f>SUMIF('IV K'!A:A,A816,'IV K'!B:B)</f>
        <v>0</v>
      </c>
      <c r="J816" s="40">
        <f>SUMIF('IV K'!A:A,A816,'IV K'!C:C)</f>
        <v>0</v>
      </c>
      <c r="K816" s="40">
        <f>SUMIF('2021 BEZ CLP'!A:A,A816,'2021 BEZ CLP'!B:B)</f>
        <v>0</v>
      </c>
      <c r="L816" s="40">
        <f>SUMIF('2021 BEZ CLP'!A:A,A816,'2021 BEZ CLP'!C:C)</f>
        <v>0</v>
      </c>
    </row>
    <row r="817" spans="1:12">
      <c r="A817" s="44"/>
      <c r="B817" s="44"/>
      <c r="C817" s="3">
        <f>SUMIF('I K'!A:A,A817,'I K'!B:B)</f>
        <v>0</v>
      </c>
      <c r="D817" s="3">
        <f>SUMIF('I K'!A:A,A817,'I K'!C:C)</f>
        <v>0</v>
      </c>
      <c r="E817" s="3">
        <f>SUMIF('II K'!A:A,A817,'II K'!B:B)</f>
        <v>0</v>
      </c>
      <c r="F817" s="40">
        <f>SUMIF('II K'!A:A,A817,'II K'!C:C)</f>
        <v>0</v>
      </c>
      <c r="G817" s="40">
        <f>SUMIF('III K'!A:A,A817,'III K'!B:B)</f>
        <v>0</v>
      </c>
      <c r="H817" s="40">
        <f>SUMIF('III K'!A:A,A817,'III K'!C:C)</f>
        <v>0</v>
      </c>
      <c r="I817" s="40">
        <f>SUMIF('IV K'!A:A,A817,'IV K'!B:B)</f>
        <v>0</v>
      </c>
      <c r="J817" s="40">
        <f>SUMIF('IV K'!A:A,A817,'IV K'!C:C)</f>
        <v>0</v>
      </c>
      <c r="K817" s="40">
        <f>SUMIF('2021 BEZ CLP'!A:A,A817,'2021 BEZ CLP'!B:B)</f>
        <v>0</v>
      </c>
      <c r="L817" s="40">
        <f>SUMIF('2021 BEZ CLP'!A:A,A817,'2021 BEZ CLP'!C:C)</f>
        <v>0</v>
      </c>
    </row>
    <row r="818" spans="1:12">
      <c r="A818" s="44"/>
      <c r="B818" s="44"/>
      <c r="C818" s="3">
        <f>SUMIF('I K'!A:A,A818,'I K'!B:B)</f>
        <v>0</v>
      </c>
      <c r="D818" s="3">
        <f>SUMIF('I K'!A:A,A818,'I K'!C:C)</f>
        <v>0</v>
      </c>
      <c r="E818" s="3">
        <f>SUMIF('II K'!A:A,A818,'II K'!B:B)</f>
        <v>0</v>
      </c>
      <c r="F818" s="40">
        <f>SUMIF('II K'!A:A,A818,'II K'!C:C)</f>
        <v>0</v>
      </c>
      <c r="G818" s="40">
        <f>SUMIF('III K'!A:A,A818,'III K'!B:B)</f>
        <v>0</v>
      </c>
      <c r="H818" s="40">
        <f>SUMIF('III K'!A:A,A818,'III K'!C:C)</f>
        <v>0</v>
      </c>
      <c r="I818" s="40">
        <f>SUMIF('IV K'!A:A,A818,'IV K'!B:B)</f>
        <v>0</v>
      </c>
      <c r="J818" s="40">
        <f>SUMIF('IV K'!A:A,A818,'IV K'!C:C)</f>
        <v>0</v>
      </c>
      <c r="K818" s="40">
        <f>SUMIF('2021 BEZ CLP'!A:A,A818,'2021 BEZ CLP'!B:B)</f>
        <v>0</v>
      </c>
      <c r="L818" s="40">
        <f>SUMIF('2021 BEZ CLP'!A:A,A818,'2021 BEZ CLP'!C:C)</f>
        <v>0</v>
      </c>
    </row>
    <row r="819" spans="1:12">
      <c r="A819" s="44"/>
      <c r="B819" s="44"/>
      <c r="C819" s="3">
        <f>SUMIF('I K'!A:A,A819,'I K'!B:B)</f>
        <v>0</v>
      </c>
      <c r="D819" s="3">
        <f>SUMIF('I K'!A:A,A819,'I K'!C:C)</f>
        <v>0</v>
      </c>
      <c r="E819" s="3">
        <f>SUMIF('II K'!A:A,A819,'II K'!B:B)</f>
        <v>0</v>
      </c>
      <c r="F819" s="40">
        <f>SUMIF('II K'!A:A,A819,'II K'!C:C)</f>
        <v>0</v>
      </c>
      <c r="G819" s="40">
        <f>SUMIF('III K'!A:A,A819,'III K'!B:B)</f>
        <v>0</v>
      </c>
      <c r="H819" s="40">
        <f>SUMIF('III K'!A:A,A819,'III K'!C:C)</f>
        <v>0</v>
      </c>
      <c r="I819" s="40">
        <f>SUMIF('IV K'!A:A,A819,'IV K'!B:B)</f>
        <v>0</v>
      </c>
      <c r="J819" s="40">
        <f>SUMIF('IV K'!A:A,A819,'IV K'!C:C)</f>
        <v>0</v>
      </c>
      <c r="K819" s="40">
        <f>SUMIF('2021 BEZ CLP'!A:A,A819,'2021 BEZ CLP'!B:B)</f>
        <v>0</v>
      </c>
      <c r="L819" s="40">
        <f>SUMIF('2021 BEZ CLP'!A:A,A819,'2021 BEZ CLP'!C:C)</f>
        <v>0</v>
      </c>
    </row>
    <row r="820" spans="1:12">
      <c r="A820" s="44"/>
      <c r="B820" s="44"/>
      <c r="C820" s="3">
        <f>SUMIF('I K'!A:A,A820,'I K'!B:B)</f>
        <v>0</v>
      </c>
      <c r="D820" s="3">
        <f>SUMIF('I K'!A:A,A820,'I K'!C:C)</f>
        <v>0</v>
      </c>
      <c r="E820" s="3">
        <f>SUMIF('II K'!A:A,A820,'II K'!B:B)</f>
        <v>0</v>
      </c>
      <c r="F820" s="40">
        <f>SUMIF('II K'!A:A,A820,'II K'!C:C)</f>
        <v>0</v>
      </c>
      <c r="G820" s="40">
        <f>SUMIF('III K'!A:A,A820,'III K'!B:B)</f>
        <v>0</v>
      </c>
      <c r="H820" s="40">
        <f>SUMIF('III K'!A:A,A820,'III K'!C:C)</f>
        <v>0</v>
      </c>
      <c r="I820" s="40">
        <f>SUMIF('IV K'!A:A,A820,'IV K'!B:B)</f>
        <v>0</v>
      </c>
      <c r="J820" s="40">
        <f>SUMIF('IV K'!A:A,A820,'IV K'!C:C)</f>
        <v>0</v>
      </c>
      <c r="K820" s="40">
        <f>SUMIF('2021 BEZ CLP'!A:A,A820,'2021 BEZ CLP'!B:B)</f>
        <v>0</v>
      </c>
      <c r="L820" s="40">
        <f>SUMIF('2021 BEZ CLP'!A:A,A820,'2021 BEZ CLP'!C:C)</f>
        <v>0</v>
      </c>
    </row>
    <row r="821" spans="1:12">
      <c r="A821" s="44"/>
      <c r="B821" s="44"/>
      <c r="C821" s="3">
        <f>SUMIF('I K'!A:A,A821,'I K'!B:B)</f>
        <v>0</v>
      </c>
      <c r="D821" s="3">
        <f>SUMIF('I K'!A:A,A821,'I K'!C:C)</f>
        <v>0</v>
      </c>
      <c r="E821" s="3">
        <f>SUMIF('II K'!A:A,A821,'II K'!B:B)</f>
        <v>0</v>
      </c>
      <c r="F821" s="40">
        <f>SUMIF('II K'!A:A,A821,'II K'!C:C)</f>
        <v>0</v>
      </c>
      <c r="G821" s="40">
        <f>SUMIF('III K'!A:A,A821,'III K'!B:B)</f>
        <v>0</v>
      </c>
      <c r="H821" s="40">
        <f>SUMIF('III K'!A:A,A821,'III K'!C:C)</f>
        <v>0</v>
      </c>
      <c r="I821" s="40">
        <f>SUMIF('IV K'!A:A,A821,'IV K'!B:B)</f>
        <v>0</v>
      </c>
      <c r="J821" s="40">
        <f>SUMIF('IV K'!A:A,A821,'IV K'!C:C)</f>
        <v>0</v>
      </c>
      <c r="K821" s="40">
        <f>SUMIF('2021 BEZ CLP'!A:A,A821,'2021 BEZ CLP'!B:B)</f>
        <v>0</v>
      </c>
      <c r="L821" s="40">
        <f>SUMIF('2021 BEZ CLP'!A:A,A821,'2021 BEZ CLP'!C:C)</f>
        <v>0</v>
      </c>
    </row>
    <row r="822" spans="1:12">
      <c r="A822" s="44"/>
      <c r="B822" s="44"/>
      <c r="C822" s="3">
        <f>SUMIF('I K'!A:A,A822,'I K'!B:B)</f>
        <v>0</v>
      </c>
      <c r="D822" s="3">
        <f>SUMIF('I K'!A:A,A822,'I K'!C:C)</f>
        <v>0</v>
      </c>
      <c r="E822" s="3">
        <f>SUMIF('II K'!A:A,A822,'II K'!B:B)</f>
        <v>0</v>
      </c>
      <c r="F822" s="40">
        <f>SUMIF('II K'!A:A,A822,'II K'!C:C)</f>
        <v>0</v>
      </c>
      <c r="G822" s="40">
        <f>SUMIF('III K'!A:A,A822,'III K'!B:B)</f>
        <v>0</v>
      </c>
      <c r="H822" s="40">
        <f>SUMIF('III K'!A:A,A822,'III K'!C:C)</f>
        <v>0</v>
      </c>
      <c r="I822" s="40">
        <f>SUMIF('IV K'!A:A,A822,'IV K'!B:B)</f>
        <v>0</v>
      </c>
      <c r="J822" s="40">
        <f>SUMIF('IV K'!A:A,A822,'IV K'!C:C)</f>
        <v>0</v>
      </c>
      <c r="K822" s="40">
        <f>SUMIF('2021 BEZ CLP'!A:A,A822,'2021 BEZ CLP'!B:B)</f>
        <v>0</v>
      </c>
      <c r="L822" s="40">
        <f>SUMIF('2021 BEZ CLP'!A:A,A822,'2021 BEZ CLP'!C:C)</f>
        <v>0</v>
      </c>
    </row>
    <row r="823" spans="1:12">
      <c r="A823" s="44"/>
      <c r="B823" s="44"/>
      <c r="C823" s="3">
        <f>SUMIF('I K'!A:A,A823,'I K'!B:B)</f>
        <v>0</v>
      </c>
      <c r="D823" s="3">
        <f>SUMIF('I K'!A:A,A823,'I K'!C:C)</f>
        <v>0</v>
      </c>
      <c r="E823" s="3">
        <f>SUMIF('II K'!A:A,A823,'II K'!B:B)</f>
        <v>0</v>
      </c>
      <c r="F823" s="40">
        <f>SUMIF('II K'!A:A,A823,'II K'!C:C)</f>
        <v>0</v>
      </c>
      <c r="G823" s="40">
        <f>SUMIF('III K'!A:A,A823,'III K'!B:B)</f>
        <v>0</v>
      </c>
      <c r="H823" s="40">
        <f>SUMIF('III K'!A:A,A823,'III K'!C:C)</f>
        <v>0</v>
      </c>
      <c r="I823" s="40">
        <f>SUMIF('IV K'!A:A,A823,'IV K'!B:B)</f>
        <v>0</v>
      </c>
      <c r="J823" s="40">
        <f>SUMIF('IV K'!A:A,A823,'IV K'!C:C)</f>
        <v>0</v>
      </c>
      <c r="K823" s="40">
        <f>SUMIF('2021 BEZ CLP'!A:A,A823,'2021 BEZ CLP'!B:B)</f>
        <v>0</v>
      </c>
      <c r="L823" s="40">
        <f>SUMIF('2021 BEZ CLP'!A:A,A823,'2021 BEZ CLP'!C:C)</f>
        <v>0</v>
      </c>
    </row>
    <row r="824" spans="1:12">
      <c r="A824" s="44"/>
      <c r="B824" s="44"/>
      <c r="C824" s="3">
        <f>SUMIF('I K'!A:A,A824,'I K'!B:B)</f>
        <v>0</v>
      </c>
      <c r="D824" s="3">
        <f>SUMIF('I K'!A:A,A824,'I K'!C:C)</f>
        <v>0</v>
      </c>
      <c r="E824" s="3">
        <f>SUMIF('II K'!A:A,A824,'II K'!B:B)</f>
        <v>0</v>
      </c>
      <c r="F824" s="40">
        <f>SUMIF('II K'!A:A,A824,'II K'!C:C)</f>
        <v>0</v>
      </c>
      <c r="G824" s="40">
        <f>SUMIF('III K'!A:A,A824,'III K'!B:B)</f>
        <v>0</v>
      </c>
      <c r="H824" s="40">
        <f>SUMIF('III K'!A:A,A824,'III K'!C:C)</f>
        <v>0</v>
      </c>
      <c r="I824" s="40">
        <f>SUMIF('IV K'!A:A,A824,'IV K'!B:B)</f>
        <v>0</v>
      </c>
      <c r="J824" s="40">
        <f>SUMIF('IV K'!A:A,A824,'IV K'!C:C)</f>
        <v>0</v>
      </c>
      <c r="K824" s="40">
        <f>SUMIF('2021 BEZ CLP'!A:A,A824,'2021 BEZ CLP'!B:B)</f>
        <v>0</v>
      </c>
      <c r="L824" s="40">
        <f>SUMIF('2021 BEZ CLP'!A:A,A824,'2021 BEZ CLP'!C:C)</f>
        <v>0</v>
      </c>
    </row>
    <row r="825" spans="1:12">
      <c r="A825" s="44"/>
      <c r="B825" s="44"/>
      <c r="C825" s="3">
        <f>SUMIF('I K'!A:A,A825,'I K'!B:B)</f>
        <v>0</v>
      </c>
      <c r="D825" s="3">
        <f>SUMIF('I K'!A:A,A825,'I K'!C:C)</f>
        <v>0</v>
      </c>
      <c r="E825" s="3">
        <f>SUMIF('II K'!A:A,A825,'II K'!B:B)</f>
        <v>0</v>
      </c>
      <c r="F825" s="40">
        <f>SUMIF('II K'!A:A,A825,'II K'!C:C)</f>
        <v>0</v>
      </c>
      <c r="G825" s="40">
        <f>SUMIF('III K'!A:A,A825,'III K'!B:B)</f>
        <v>0</v>
      </c>
      <c r="H825" s="40">
        <f>SUMIF('III K'!A:A,A825,'III K'!C:C)</f>
        <v>0</v>
      </c>
      <c r="I825" s="40">
        <f>SUMIF('IV K'!A:A,A825,'IV K'!B:B)</f>
        <v>0</v>
      </c>
      <c r="J825" s="40">
        <f>SUMIF('IV K'!A:A,A825,'IV K'!C:C)</f>
        <v>0</v>
      </c>
      <c r="K825" s="40">
        <f>SUMIF('2021 BEZ CLP'!A:A,A825,'2021 BEZ CLP'!B:B)</f>
        <v>0</v>
      </c>
      <c r="L825" s="40">
        <f>SUMIF('2021 BEZ CLP'!A:A,A825,'2021 BEZ CLP'!C:C)</f>
        <v>0</v>
      </c>
    </row>
    <row r="826" spans="1:12">
      <c r="A826" s="44"/>
      <c r="B826" s="44"/>
      <c r="C826" s="3">
        <f>SUMIF('I K'!A:A,A826,'I K'!B:B)</f>
        <v>0</v>
      </c>
      <c r="D826" s="3">
        <f>SUMIF('I K'!A:A,A826,'I K'!C:C)</f>
        <v>0</v>
      </c>
      <c r="E826" s="3">
        <f>SUMIF('II K'!A:A,A826,'II K'!B:B)</f>
        <v>0</v>
      </c>
      <c r="F826" s="40">
        <f>SUMIF('II K'!A:A,A826,'II K'!C:C)</f>
        <v>0</v>
      </c>
      <c r="G826" s="40">
        <f>SUMIF('III K'!A:A,A826,'III K'!B:B)</f>
        <v>0</v>
      </c>
      <c r="H826" s="40">
        <f>SUMIF('III K'!A:A,A826,'III K'!C:C)</f>
        <v>0</v>
      </c>
      <c r="I826" s="40">
        <f>SUMIF('IV K'!A:A,A826,'IV K'!B:B)</f>
        <v>0</v>
      </c>
      <c r="J826" s="40">
        <f>SUMIF('IV K'!A:A,A826,'IV K'!C:C)</f>
        <v>0</v>
      </c>
      <c r="K826" s="40">
        <f>SUMIF('2021 BEZ CLP'!A:A,A826,'2021 BEZ CLP'!B:B)</f>
        <v>0</v>
      </c>
      <c r="L826" s="40">
        <f>SUMIF('2021 BEZ CLP'!A:A,A826,'2021 BEZ CLP'!C:C)</f>
        <v>0</v>
      </c>
    </row>
    <row r="827" spans="1:12">
      <c r="A827" s="44"/>
      <c r="B827" s="44"/>
      <c r="C827" s="3">
        <f>SUMIF('I K'!A:A,A827,'I K'!B:B)</f>
        <v>0</v>
      </c>
      <c r="D827" s="3">
        <f>SUMIF('I K'!A:A,A827,'I K'!C:C)</f>
        <v>0</v>
      </c>
      <c r="E827" s="3">
        <f>SUMIF('II K'!A:A,A827,'II K'!B:B)</f>
        <v>0</v>
      </c>
      <c r="F827" s="40">
        <f>SUMIF('II K'!A:A,A827,'II K'!C:C)</f>
        <v>0</v>
      </c>
      <c r="G827" s="40">
        <f>SUMIF('III K'!A:A,A827,'III K'!B:B)</f>
        <v>0</v>
      </c>
      <c r="H827" s="40">
        <f>SUMIF('III K'!A:A,A827,'III K'!C:C)</f>
        <v>0</v>
      </c>
      <c r="I827" s="40">
        <f>SUMIF('IV K'!A:A,A827,'IV K'!B:B)</f>
        <v>0</v>
      </c>
      <c r="J827" s="40">
        <f>SUMIF('IV K'!A:A,A827,'IV K'!C:C)</f>
        <v>0</v>
      </c>
      <c r="K827" s="40">
        <f>SUMIF('2021 BEZ CLP'!A:A,A827,'2021 BEZ CLP'!B:B)</f>
        <v>0</v>
      </c>
      <c r="L827" s="40">
        <f>SUMIF('2021 BEZ CLP'!A:A,A827,'2021 BEZ CLP'!C:C)</f>
        <v>0</v>
      </c>
    </row>
    <row r="828" spans="1:12">
      <c r="A828" s="44"/>
      <c r="B828" s="44"/>
      <c r="C828" s="3">
        <f>SUMIF('I K'!A:A,A828,'I K'!B:B)</f>
        <v>0</v>
      </c>
      <c r="D828" s="3">
        <f>SUMIF('I K'!A:A,A828,'I K'!C:C)</f>
        <v>0</v>
      </c>
      <c r="E828" s="3">
        <f>SUMIF('II K'!A:A,A828,'II K'!B:B)</f>
        <v>0</v>
      </c>
      <c r="F828" s="40">
        <f>SUMIF('II K'!A:A,A828,'II K'!C:C)</f>
        <v>0</v>
      </c>
      <c r="G828" s="40">
        <f>SUMIF('III K'!A:A,A828,'III K'!B:B)</f>
        <v>0</v>
      </c>
      <c r="H828" s="40">
        <f>SUMIF('III K'!A:A,A828,'III K'!C:C)</f>
        <v>0</v>
      </c>
      <c r="I828" s="40">
        <f>SUMIF('IV K'!A:A,A828,'IV K'!B:B)</f>
        <v>0</v>
      </c>
      <c r="J828" s="40">
        <f>SUMIF('IV K'!A:A,A828,'IV K'!C:C)</f>
        <v>0</v>
      </c>
      <c r="K828" s="40">
        <f>SUMIF('2021 BEZ CLP'!A:A,A828,'2021 BEZ CLP'!B:B)</f>
        <v>0</v>
      </c>
      <c r="L828" s="40">
        <f>SUMIF('2021 BEZ CLP'!A:A,A828,'2021 BEZ CLP'!C:C)</f>
        <v>0</v>
      </c>
    </row>
    <row r="829" spans="1:12">
      <c r="A829" s="44"/>
      <c r="B829" s="44"/>
      <c r="C829" s="3">
        <f>SUMIF('I K'!A:A,A829,'I K'!B:B)</f>
        <v>0</v>
      </c>
      <c r="D829" s="3">
        <f>SUMIF('I K'!A:A,A829,'I K'!C:C)</f>
        <v>0</v>
      </c>
      <c r="E829" s="3">
        <f>SUMIF('II K'!A:A,A829,'II K'!B:B)</f>
        <v>0</v>
      </c>
      <c r="F829" s="40">
        <f>SUMIF('II K'!A:A,A829,'II K'!C:C)</f>
        <v>0</v>
      </c>
      <c r="G829" s="40">
        <f>SUMIF('III K'!A:A,A829,'III K'!B:B)</f>
        <v>0</v>
      </c>
      <c r="H829" s="40">
        <f>SUMIF('III K'!A:A,A829,'III K'!C:C)</f>
        <v>0</v>
      </c>
      <c r="I829" s="40">
        <f>SUMIF('IV K'!A:A,A829,'IV K'!B:B)</f>
        <v>0</v>
      </c>
      <c r="J829" s="40">
        <f>SUMIF('IV K'!A:A,A829,'IV K'!C:C)</f>
        <v>0</v>
      </c>
      <c r="K829" s="40">
        <f>SUMIF('2021 BEZ CLP'!A:A,A829,'2021 BEZ CLP'!B:B)</f>
        <v>0</v>
      </c>
      <c r="L829" s="40">
        <f>SUMIF('2021 BEZ CLP'!A:A,A829,'2021 BEZ CLP'!C:C)</f>
        <v>0</v>
      </c>
    </row>
    <row r="830" spans="1:12">
      <c r="A830" s="44"/>
      <c r="B830" s="44"/>
      <c r="C830" s="3">
        <f>SUMIF('I K'!A:A,A830,'I K'!B:B)</f>
        <v>0</v>
      </c>
      <c r="D830" s="3">
        <f>SUMIF('I K'!A:A,A830,'I K'!C:C)</f>
        <v>0</v>
      </c>
      <c r="E830" s="3">
        <f>SUMIF('II K'!A:A,A830,'II K'!B:B)</f>
        <v>0</v>
      </c>
      <c r="F830" s="40">
        <f>SUMIF('II K'!A:A,A830,'II K'!C:C)</f>
        <v>0</v>
      </c>
      <c r="G830" s="40">
        <f>SUMIF('III K'!A:A,A830,'III K'!B:B)</f>
        <v>0</v>
      </c>
      <c r="H830" s="40">
        <f>SUMIF('III K'!A:A,A830,'III K'!C:C)</f>
        <v>0</v>
      </c>
      <c r="I830" s="40">
        <f>SUMIF('IV K'!A:A,A830,'IV K'!B:B)</f>
        <v>0</v>
      </c>
      <c r="J830" s="40">
        <f>SUMIF('IV K'!A:A,A830,'IV K'!C:C)</f>
        <v>0</v>
      </c>
      <c r="K830" s="40">
        <f>SUMIF('2021 BEZ CLP'!A:A,A830,'2021 BEZ CLP'!B:B)</f>
        <v>0</v>
      </c>
      <c r="L830" s="40">
        <f>SUMIF('2021 BEZ CLP'!A:A,A830,'2021 BEZ CLP'!C:C)</f>
        <v>0</v>
      </c>
    </row>
    <row r="831" spans="1:12">
      <c r="A831" s="44"/>
      <c r="B831" s="44"/>
      <c r="C831" s="3">
        <f>SUMIF('I K'!A:A,A831,'I K'!B:B)</f>
        <v>0</v>
      </c>
      <c r="D831" s="3">
        <f>SUMIF('I K'!A:A,A831,'I K'!C:C)</f>
        <v>0</v>
      </c>
      <c r="E831" s="3">
        <f>SUMIF('II K'!A:A,A831,'II K'!B:B)</f>
        <v>0</v>
      </c>
      <c r="F831" s="40">
        <f>SUMIF('II K'!A:A,A831,'II K'!C:C)</f>
        <v>0</v>
      </c>
      <c r="G831" s="40">
        <f>SUMIF('III K'!A:A,A831,'III K'!B:B)</f>
        <v>0</v>
      </c>
      <c r="H831" s="40">
        <f>SUMIF('III K'!A:A,A831,'III K'!C:C)</f>
        <v>0</v>
      </c>
      <c r="I831" s="40">
        <f>SUMIF('IV K'!A:A,A831,'IV K'!B:B)</f>
        <v>0</v>
      </c>
      <c r="J831" s="40">
        <f>SUMIF('IV K'!A:A,A831,'IV K'!C:C)</f>
        <v>0</v>
      </c>
      <c r="K831" s="40">
        <f>SUMIF('2021 BEZ CLP'!A:A,A831,'2021 BEZ CLP'!B:B)</f>
        <v>0</v>
      </c>
      <c r="L831" s="40">
        <f>SUMIF('2021 BEZ CLP'!A:A,A831,'2021 BEZ CLP'!C:C)</f>
        <v>0</v>
      </c>
    </row>
    <row r="832" spans="1:12">
      <c r="A832" s="44"/>
      <c r="B832" s="44"/>
      <c r="C832" s="3">
        <f>SUMIF('I K'!A:A,A832,'I K'!B:B)</f>
        <v>0</v>
      </c>
      <c r="D832" s="3">
        <f>SUMIF('I K'!A:A,A832,'I K'!C:C)</f>
        <v>0</v>
      </c>
      <c r="E832" s="3">
        <f>SUMIF('II K'!A:A,A832,'II K'!B:B)</f>
        <v>0</v>
      </c>
      <c r="F832" s="40">
        <f>SUMIF('II K'!A:A,A832,'II K'!C:C)</f>
        <v>0</v>
      </c>
      <c r="G832" s="40">
        <f>SUMIF('III K'!A:A,A832,'III K'!B:B)</f>
        <v>0</v>
      </c>
      <c r="H832" s="40">
        <f>SUMIF('III K'!A:A,A832,'III K'!C:C)</f>
        <v>0</v>
      </c>
      <c r="I832" s="40">
        <f>SUMIF('IV K'!A:A,A832,'IV K'!B:B)</f>
        <v>0</v>
      </c>
      <c r="J832" s="40">
        <f>SUMIF('IV K'!A:A,A832,'IV K'!C:C)</f>
        <v>0</v>
      </c>
      <c r="K832" s="40">
        <f>SUMIF('2021 BEZ CLP'!A:A,A832,'2021 BEZ CLP'!B:B)</f>
        <v>0</v>
      </c>
      <c r="L832" s="40">
        <f>SUMIF('2021 BEZ CLP'!A:A,A832,'2021 BEZ CLP'!C:C)</f>
        <v>0</v>
      </c>
    </row>
    <row r="833" spans="1:12">
      <c r="A833" s="44"/>
      <c r="B833" s="44"/>
      <c r="C833" s="3">
        <f>SUMIF('I K'!A:A,A833,'I K'!B:B)</f>
        <v>0</v>
      </c>
      <c r="D833" s="3">
        <f>SUMIF('I K'!A:A,A833,'I K'!C:C)</f>
        <v>0</v>
      </c>
      <c r="E833" s="3">
        <f>SUMIF('II K'!A:A,A833,'II K'!B:B)</f>
        <v>0</v>
      </c>
      <c r="F833" s="40">
        <f>SUMIF('II K'!A:A,A833,'II K'!C:C)</f>
        <v>0</v>
      </c>
      <c r="G833" s="40">
        <f>SUMIF('III K'!A:A,A833,'III K'!B:B)</f>
        <v>0</v>
      </c>
      <c r="H833" s="40">
        <f>SUMIF('III K'!A:A,A833,'III K'!C:C)</f>
        <v>0</v>
      </c>
      <c r="I833" s="40">
        <f>SUMIF('IV K'!A:A,A833,'IV K'!B:B)</f>
        <v>0</v>
      </c>
      <c r="J833" s="40">
        <f>SUMIF('IV K'!A:A,A833,'IV K'!C:C)</f>
        <v>0</v>
      </c>
      <c r="K833" s="40">
        <f>SUMIF('2021 BEZ CLP'!A:A,A833,'2021 BEZ CLP'!B:B)</f>
        <v>0</v>
      </c>
      <c r="L833" s="40">
        <f>SUMIF('2021 BEZ CLP'!A:A,A833,'2021 BEZ CLP'!C:C)</f>
        <v>0</v>
      </c>
    </row>
    <row r="834" spans="1:12">
      <c r="A834" s="44"/>
      <c r="B834" s="44"/>
      <c r="C834" s="3">
        <f>SUMIF('I K'!A:A,A834,'I K'!B:B)</f>
        <v>0</v>
      </c>
      <c r="D834" s="3">
        <f>SUMIF('I K'!A:A,A834,'I K'!C:C)</f>
        <v>0</v>
      </c>
      <c r="E834" s="3">
        <f>SUMIF('II K'!A:A,A834,'II K'!B:B)</f>
        <v>0</v>
      </c>
      <c r="F834" s="40">
        <f>SUMIF('II K'!A:A,A834,'II K'!C:C)</f>
        <v>0</v>
      </c>
      <c r="G834" s="40">
        <f>SUMIF('III K'!A:A,A834,'III K'!B:B)</f>
        <v>0</v>
      </c>
      <c r="H834" s="40">
        <f>SUMIF('III K'!A:A,A834,'III K'!C:C)</f>
        <v>0</v>
      </c>
      <c r="I834" s="40">
        <f>SUMIF('IV K'!A:A,A834,'IV K'!B:B)</f>
        <v>0</v>
      </c>
      <c r="J834" s="40">
        <f>SUMIF('IV K'!A:A,A834,'IV K'!C:C)</f>
        <v>0</v>
      </c>
      <c r="K834" s="40">
        <f>SUMIF('2021 BEZ CLP'!A:A,A834,'2021 BEZ CLP'!B:B)</f>
        <v>0</v>
      </c>
      <c r="L834" s="40">
        <f>SUMIF('2021 BEZ CLP'!A:A,A834,'2021 BEZ CLP'!C:C)</f>
        <v>0</v>
      </c>
    </row>
    <row r="835" spans="1:12">
      <c r="A835" s="44"/>
      <c r="B835" s="44"/>
      <c r="C835" s="3">
        <f>SUMIF('I K'!A:A,A835,'I K'!B:B)</f>
        <v>0</v>
      </c>
      <c r="D835" s="3">
        <f>SUMIF('I K'!A:A,A835,'I K'!C:C)</f>
        <v>0</v>
      </c>
      <c r="E835" s="3">
        <f>SUMIF('II K'!A:A,A835,'II K'!B:B)</f>
        <v>0</v>
      </c>
      <c r="F835" s="40">
        <f>SUMIF('II K'!A:A,A835,'II K'!C:C)</f>
        <v>0</v>
      </c>
      <c r="G835" s="40">
        <f>SUMIF('III K'!A:A,A835,'III K'!B:B)</f>
        <v>0</v>
      </c>
      <c r="H835" s="40">
        <f>SUMIF('III K'!A:A,A835,'III K'!C:C)</f>
        <v>0</v>
      </c>
      <c r="I835" s="40">
        <f>SUMIF('IV K'!A:A,A835,'IV K'!B:B)</f>
        <v>0</v>
      </c>
      <c r="J835" s="40">
        <f>SUMIF('IV K'!A:A,A835,'IV K'!C:C)</f>
        <v>0</v>
      </c>
      <c r="K835" s="40">
        <f>SUMIF('2021 BEZ CLP'!A:A,A835,'2021 BEZ CLP'!B:B)</f>
        <v>0</v>
      </c>
      <c r="L835" s="40">
        <f>SUMIF('2021 BEZ CLP'!A:A,A835,'2021 BEZ CLP'!C:C)</f>
        <v>0</v>
      </c>
    </row>
    <row r="836" spans="1:12">
      <c r="A836" s="44"/>
      <c r="B836" s="44"/>
      <c r="C836" s="3">
        <f>SUMIF('I K'!A:A,A836,'I K'!B:B)</f>
        <v>0</v>
      </c>
      <c r="D836" s="3">
        <f>SUMIF('I K'!A:A,A836,'I K'!C:C)</f>
        <v>0</v>
      </c>
      <c r="E836" s="3">
        <f>SUMIF('II K'!A:A,A836,'II K'!B:B)</f>
        <v>0</v>
      </c>
      <c r="F836" s="40">
        <f>SUMIF('II K'!A:A,A836,'II K'!C:C)</f>
        <v>0</v>
      </c>
      <c r="G836" s="40">
        <f>SUMIF('III K'!A:A,A836,'III K'!B:B)</f>
        <v>0</v>
      </c>
      <c r="H836" s="40">
        <f>SUMIF('III K'!A:A,A836,'III K'!C:C)</f>
        <v>0</v>
      </c>
      <c r="I836" s="40">
        <f>SUMIF('IV K'!A:A,A836,'IV K'!B:B)</f>
        <v>0</v>
      </c>
      <c r="J836" s="40">
        <f>SUMIF('IV K'!A:A,A836,'IV K'!C:C)</f>
        <v>0</v>
      </c>
      <c r="K836" s="40">
        <f>SUMIF('2021 BEZ CLP'!A:A,A836,'2021 BEZ CLP'!B:B)</f>
        <v>0</v>
      </c>
      <c r="L836" s="40">
        <f>SUMIF('2021 BEZ CLP'!A:A,A836,'2021 BEZ CLP'!C:C)</f>
        <v>0</v>
      </c>
    </row>
    <row r="837" spans="1:12">
      <c r="A837" s="44"/>
      <c r="B837" s="44"/>
      <c r="C837" s="3">
        <f>SUMIF('I K'!A:A,A837,'I K'!B:B)</f>
        <v>0</v>
      </c>
      <c r="D837" s="3">
        <f>SUMIF('I K'!A:A,A837,'I K'!C:C)</f>
        <v>0</v>
      </c>
      <c r="E837" s="3">
        <f>SUMIF('II K'!A:A,A837,'II K'!B:B)</f>
        <v>0</v>
      </c>
      <c r="F837" s="40">
        <f>SUMIF('II K'!A:A,A837,'II K'!C:C)</f>
        <v>0</v>
      </c>
      <c r="G837" s="40">
        <f>SUMIF('III K'!A:A,A837,'III K'!B:B)</f>
        <v>0</v>
      </c>
      <c r="H837" s="40">
        <f>SUMIF('III K'!A:A,A837,'III K'!C:C)</f>
        <v>0</v>
      </c>
      <c r="I837" s="40">
        <f>SUMIF('IV K'!A:A,A837,'IV K'!B:B)</f>
        <v>0</v>
      </c>
      <c r="J837" s="40">
        <f>SUMIF('IV K'!A:A,A837,'IV K'!C:C)</f>
        <v>0</v>
      </c>
      <c r="K837" s="40">
        <f>SUMIF('2021 BEZ CLP'!A:A,A837,'2021 BEZ CLP'!B:B)</f>
        <v>0</v>
      </c>
      <c r="L837" s="40">
        <f>SUMIF('2021 BEZ CLP'!A:A,A837,'2021 BEZ CLP'!C:C)</f>
        <v>0</v>
      </c>
    </row>
    <row r="838" spans="1:12">
      <c r="A838" s="44"/>
      <c r="B838" s="44"/>
      <c r="C838" s="3">
        <f>SUMIF('I K'!A:A,A838,'I K'!B:B)</f>
        <v>0</v>
      </c>
      <c r="D838" s="3">
        <f>SUMIF('I K'!A:A,A838,'I K'!C:C)</f>
        <v>0</v>
      </c>
      <c r="E838" s="3">
        <f>SUMIF('II K'!A:A,A838,'II K'!B:B)</f>
        <v>0</v>
      </c>
      <c r="F838" s="40">
        <f>SUMIF('II K'!A:A,A838,'II K'!C:C)</f>
        <v>0</v>
      </c>
      <c r="G838" s="40">
        <f>SUMIF('III K'!A:A,A838,'III K'!B:B)</f>
        <v>0</v>
      </c>
      <c r="H838" s="40">
        <f>SUMIF('III K'!A:A,A838,'III K'!C:C)</f>
        <v>0</v>
      </c>
      <c r="I838" s="40">
        <f>SUMIF('IV K'!A:A,A838,'IV K'!B:B)</f>
        <v>0</v>
      </c>
      <c r="J838" s="40">
        <f>SUMIF('IV K'!A:A,A838,'IV K'!C:C)</f>
        <v>0</v>
      </c>
      <c r="K838" s="40">
        <f>SUMIF('2021 BEZ CLP'!A:A,A838,'2021 BEZ CLP'!B:B)</f>
        <v>0</v>
      </c>
      <c r="L838" s="40">
        <f>SUMIF('2021 BEZ CLP'!A:A,A838,'2021 BEZ CLP'!C:C)</f>
        <v>0</v>
      </c>
    </row>
    <row r="839" spans="1:12">
      <c r="A839" s="44"/>
      <c r="B839" s="44"/>
      <c r="C839" s="3">
        <f>SUMIF('I K'!A:A,A839,'I K'!B:B)</f>
        <v>0</v>
      </c>
      <c r="D839" s="3">
        <f>SUMIF('I K'!A:A,A839,'I K'!C:C)</f>
        <v>0</v>
      </c>
      <c r="E839" s="3">
        <f>SUMIF('II K'!A:A,A839,'II K'!B:B)</f>
        <v>0</v>
      </c>
      <c r="F839" s="40">
        <f>SUMIF('II K'!A:A,A839,'II K'!C:C)</f>
        <v>0</v>
      </c>
      <c r="G839" s="40">
        <f>SUMIF('III K'!A:A,A839,'III K'!B:B)</f>
        <v>0</v>
      </c>
      <c r="H839" s="40">
        <f>SUMIF('III K'!A:A,A839,'III K'!C:C)</f>
        <v>0</v>
      </c>
      <c r="I839" s="40">
        <f>SUMIF('IV K'!A:A,A839,'IV K'!B:B)</f>
        <v>0</v>
      </c>
      <c r="J839" s="40">
        <f>SUMIF('IV K'!A:A,A839,'IV K'!C:C)</f>
        <v>0</v>
      </c>
      <c r="K839" s="40">
        <f>SUMIF('2021 BEZ CLP'!A:A,A839,'2021 BEZ CLP'!B:B)</f>
        <v>0</v>
      </c>
      <c r="L839" s="40">
        <f>SUMIF('2021 BEZ CLP'!A:A,A839,'2021 BEZ CLP'!C:C)</f>
        <v>0</v>
      </c>
    </row>
    <row r="840" spans="1:12">
      <c r="A840" s="44"/>
      <c r="B840" s="44"/>
      <c r="C840" s="3">
        <f>SUMIF('I K'!A:A,A840,'I K'!B:B)</f>
        <v>0</v>
      </c>
      <c r="D840" s="3">
        <f>SUMIF('I K'!A:A,A840,'I K'!C:C)</f>
        <v>0</v>
      </c>
      <c r="E840" s="3">
        <f>SUMIF('II K'!A:A,A840,'II K'!B:B)</f>
        <v>0</v>
      </c>
      <c r="F840" s="40">
        <f>SUMIF('II K'!A:A,A840,'II K'!C:C)</f>
        <v>0</v>
      </c>
      <c r="G840" s="40">
        <f>SUMIF('III K'!A:A,A840,'III K'!B:B)</f>
        <v>0</v>
      </c>
      <c r="H840" s="40">
        <f>SUMIF('III K'!A:A,A840,'III K'!C:C)</f>
        <v>0</v>
      </c>
      <c r="I840" s="40">
        <f>SUMIF('IV K'!A:A,A840,'IV K'!B:B)</f>
        <v>0</v>
      </c>
      <c r="J840" s="40">
        <f>SUMIF('IV K'!A:A,A840,'IV K'!C:C)</f>
        <v>0</v>
      </c>
      <c r="K840" s="40">
        <f>SUMIF('2021 BEZ CLP'!A:A,A840,'2021 BEZ CLP'!B:B)</f>
        <v>0</v>
      </c>
      <c r="L840" s="40">
        <f>SUMIF('2021 BEZ CLP'!A:A,A840,'2021 BEZ CLP'!C:C)</f>
        <v>0</v>
      </c>
    </row>
    <row r="841" spans="1:12">
      <c r="A841" s="44"/>
      <c r="B841" s="44"/>
      <c r="C841" s="3">
        <f>SUMIF('I K'!A:A,A841,'I K'!B:B)</f>
        <v>0</v>
      </c>
      <c r="D841" s="3">
        <f>SUMIF('I K'!A:A,A841,'I K'!C:C)</f>
        <v>0</v>
      </c>
      <c r="E841" s="3">
        <f>SUMIF('II K'!A:A,A841,'II K'!B:B)</f>
        <v>0</v>
      </c>
      <c r="F841" s="40">
        <f>SUMIF('II K'!A:A,A841,'II K'!C:C)</f>
        <v>0</v>
      </c>
      <c r="G841" s="40">
        <f>SUMIF('III K'!A:A,A841,'III K'!B:B)</f>
        <v>0</v>
      </c>
      <c r="H841" s="40">
        <f>SUMIF('III K'!A:A,A841,'III K'!C:C)</f>
        <v>0</v>
      </c>
      <c r="I841" s="40">
        <f>SUMIF('IV K'!A:A,A841,'IV K'!B:B)</f>
        <v>0</v>
      </c>
      <c r="J841" s="40">
        <f>SUMIF('IV K'!A:A,A841,'IV K'!C:C)</f>
        <v>0</v>
      </c>
      <c r="K841" s="40">
        <f>SUMIF('2021 BEZ CLP'!A:A,A841,'2021 BEZ CLP'!B:B)</f>
        <v>0</v>
      </c>
      <c r="L841" s="40">
        <f>SUMIF('2021 BEZ CLP'!A:A,A841,'2021 BEZ CLP'!C:C)</f>
        <v>0</v>
      </c>
    </row>
    <row r="842" spans="1:12">
      <c r="A842" s="44"/>
      <c r="B842" s="44"/>
      <c r="C842" s="3">
        <f>SUMIF('I K'!A:A,A842,'I K'!B:B)</f>
        <v>0</v>
      </c>
      <c r="D842" s="3">
        <f>SUMIF('I K'!A:A,A842,'I K'!C:C)</f>
        <v>0</v>
      </c>
      <c r="E842" s="3">
        <f>SUMIF('II K'!A:A,A842,'II K'!B:B)</f>
        <v>0</v>
      </c>
      <c r="F842" s="40">
        <f>SUMIF('II K'!A:A,A842,'II K'!C:C)</f>
        <v>0</v>
      </c>
      <c r="G842" s="40">
        <f>SUMIF('III K'!A:A,A842,'III K'!B:B)</f>
        <v>0</v>
      </c>
      <c r="H842" s="40">
        <f>SUMIF('III K'!A:A,A842,'III K'!C:C)</f>
        <v>0</v>
      </c>
      <c r="I842" s="40">
        <f>SUMIF('IV K'!A:A,A842,'IV K'!B:B)</f>
        <v>0</v>
      </c>
      <c r="J842" s="40">
        <f>SUMIF('IV K'!A:A,A842,'IV K'!C:C)</f>
        <v>0</v>
      </c>
      <c r="K842" s="40">
        <f>SUMIF('2021 BEZ CLP'!A:A,A842,'2021 BEZ CLP'!B:B)</f>
        <v>0</v>
      </c>
      <c r="L842" s="40">
        <f>SUMIF('2021 BEZ CLP'!A:A,A842,'2021 BEZ CLP'!C:C)</f>
        <v>0</v>
      </c>
    </row>
    <row r="843" spans="1:12">
      <c r="A843" s="44"/>
      <c r="B843" s="44"/>
      <c r="C843" s="3">
        <f>SUMIF('I K'!A:A,A843,'I K'!B:B)</f>
        <v>0</v>
      </c>
      <c r="D843" s="3">
        <f>SUMIF('I K'!A:A,A843,'I K'!C:C)</f>
        <v>0</v>
      </c>
      <c r="E843" s="3">
        <f>SUMIF('II K'!A:A,A843,'II K'!B:B)</f>
        <v>0</v>
      </c>
      <c r="F843" s="40">
        <f>SUMIF('II K'!A:A,A843,'II K'!C:C)</f>
        <v>0</v>
      </c>
      <c r="G843" s="40">
        <f>SUMIF('III K'!A:A,A843,'III K'!B:B)</f>
        <v>0</v>
      </c>
      <c r="H843" s="40">
        <f>SUMIF('III K'!A:A,A843,'III K'!C:C)</f>
        <v>0</v>
      </c>
      <c r="I843" s="40">
        <f>SUMIF('IV K'!A:A,A843,'IV K'!B:B)</f>
        <v>0</v>
      </c>
      <c r="J843" s="40">
        <f>SUMIF('IV K'!A:A,A843,'IV K'!C:C)</f>
        <v>0</v>
      </c>
      <c r="K843" s="40">
        <f>SUMIF('2021 BEZ CLP'!A:A,A843,'2021 BEZ CLP'!B:B)</f>
        <v>0</v>
      </c>
      <c r="L843" s="40">
        <f>SUMIF('2021 BEZ CLP'!A:A,A843,'2021 BEZ CLP'!C:C)</f>
        <v>0</v>
      </c>
    </row>
    <row r="844" spans="1:12">
      <c r="A844" s="44"/>
      <c r="B844" s="44"/>
      <c r="C844" s="3">
        <f>SUMIF('I K'!A:A,A844,'I K'!B:B)</f>
        <v>0</v>
      </c>
      <c r="D844" s="3">
        <f>SUMIF('I K'!A:A,A844,'I K'!C:C)</f>
        <v>0</v>
      </c>
      <c r="E844" s="3">
        <f>SUMIF('II K'!A:A,A844,'II K'!B:B)</f>
        <v>0</v>
      </c>
      <c r="F844" s="40">
        <f>SUMIF('II K'!A:A,A844,'II K'!C:C)</f>
        <v>0</v>
      </c>
      <c r="G844" s="40">
        <f>SUMIF('III K'!A:A,A844,'III K'!B:B)</f>
        <v>0</v>
      </c>
      <c r="H844" s="40">
        <f>SUMIF('III K'!A:A,A844,'III K'!C:C)</f>
        <v>0</v>
      </c>
      <c r="I844" s="40">
        <f>SUMIF('IV K'!A:A,A844,'IV K'!B:B)</f>
        <v>0</v>
      </c>
      <c r="J844" s="40">
        <f>SUMIF('IV K'!A:A,A844,'IV K'!C:C)</f>
        <v>0</v>
      </c>
      <c r="K844" s="40">
        <f>SUMIF('2021 BEZ CLP'!A:A,A844,'2021 BEZ CLP'!B:B)</f>
        <v>0</v>
      </c>
      <c r="L844" s="40">
        <f>SUMIF('2021 BEZ CLP'!A:A,A844,'2021 BEZ CLP'!C:C)</f>
        <v>0</v>
      </c>
    </row>
    <row r="845" spans="1:12">
      <c r="A845" s="44"/>
      <c r="B845" s="44"/>
      <c r="C845" s="3">
        <f>SUMIF('I K'!A:A,A845,'I K'!B:B)</f>
        <v>0</v>
      </c>
      <c r="D845" s="3">
        <f>SUMIF('I K'!A:A,A845,'I K'!C:C)</f>
        <v>0</v>
      </c>
      <c r="E845" s="3">
        <f>SUMIF('II K'!A:A,A845,'II K'!B:B)</f>
        <v>0</v>
      </c>
      <c r="F845" s="40">
        <f>SUMIF('II K'!A:A,A845,'II K'!C:C)</f>
        <v>0</v>
      </c>
      <c r="G845" s="40">
        <f>SUMIF('III K'!A:A,A845,'III K'!B:B)</f>
        <v>0</v>
      </c>
      <c r="H845" s="40">
        <f>SUMIF('III K'!A:A,A845,'III K'!C:C)</f>
        <v>0</v>
      </c>
      <c r="I845" s="40">
        <f>SUMIF('IV K'!A:A,A845,'IV K'!B:B)</f>
        <v>0</v>
      </c>
      <c r="J845" s="40">
        <f>SUMIF('IV K'!A:A,A845,'IV K'!C:C)</f>
        <v>0</v>
      </c>
      <c r="K845" s="40">
        <f>SUMIF('2021 BEZ CLP'!A:A,A845,'2021 BEZ CLP'!B:B)</f>
        <v>0</v>
      </c>
      <c r="L845" s="40">
        <f>SUMIF('2021 BEZ CLP'!A:A,A845,'2021 BEZ CLP'!C:C)</f>
        <v>0</v>
      </c>
    </row>
    <row r="846" spans="1:12">
      <c r="A846" s="44"/>
      <c r="B846" s="44"/>
      <c r="C846" s="3">
        <f>SUMIF('I K'!A:A,A846,'I K'!B:B)</f>
        <v>0</v>
      </c>
      <c r="D846" s="3">
        <f>SUMIF('I K'!A:A,A846,'I K'!C:C)</f>
        <v>0</v>
      </c>
      <c r="E846" s="3">
        <f>SUMIF('II K'!A:A,A846,'II K'!B:B)</f>
        <v>0</v>
      </c>
      <c r="F846" s="40">
        <f>SUMIF('II K'!A:A,A846,'II K'!C:C)</f>
        <v>0</v>
      </c>
      <c r="G846" s="40">
        <f>SUMIF('III K'!A:A,A846,'III K'!B:B)</f>
        <v>0</v>
      </c>
      <c r="H846" s="40">
        <f>SUMIF('III K'!A:A,A846,'III K'!C:C)</f>
        <v>0</v>
      </c>
      <c r="I846" s="40">
        <f>SUMIF('IV K'!A:A,A846,'IV K'!B:B)</f>
        <v>0</v>
      </c>
      <c r="J846" s="40">
        <f>SUMIF('IV K'!A:A,A846,'IV K'!C:C)</f>
        <v>0</v>
      </c>
      <c r="K846" s="40">
        <f>SUMIF('2021 BEZ CLP'!A:A,A846,'2021 BEZ CLP'!B:B)</f>
        <v>0</v>
      </c>
      <c r="L846" s="40">
        <f>SUMIF('2021 BEZ CLP'!A:A,A846,'2021 BEZ CLP'!C:C)</f>
        <v>0</v>
      </c>
    </row>
    <row r="847" spans="1:12">
      <c r="A847" s="44"/>
      <c r="B847" s="44"/>
      <c r="C847" s="3">
        <f>SUMIF('I K'!A:A,A847,'I K'!B:B)</f>
        <v>0</v>
      </c>
      <c r="D847" s="3">
        <f>SUMIF('I K'!A:A,A847,'I K'!C:C)</f>
        <v>0</v>
      </c>
      <c r="E847" s="3">
        <f>SUMIF('II K'!A:A,A847,'II K'!B:B)</f>
        <v>0</v>
      </c>
      <c r="F847" s="40">
        <f>SUMIF('II K'!A:A,A847,'II K'!C:C)</f>
        <v>0</v>
      </c>
      <c r="G847" s="40">
        <f>SUMIF('III K'!A:A,A847,'III K'!B:B)</f>
        <v>0</v>
      </c>
      <c r="H847" s="40">
        <f>SUMIF('III K'!A:A,A847,'III K'!C:C)</f>
        <v>0</v>
      </c>
      <c r="I847" s="40">
        <f>SUMIF('IV K'!A:A,A847,'IV K'!B:B)</f>
        <v>0</v>
      </c>
      <c r="J847" s="40">
        <f>SUMIF('IV K'!A:A,A847,'IV K'!C:C)</f>
        <v>0</v>
      </c>
      <c r="K847" s="40">
        <f>SUMIF('2021 BEZ CLP'!A:A,A847,'2021 BEZ CLP'!B:B)</f>
        <v>0</v>
      </c>
      <c r="L847" s="40">
        <f>SUMIF('2021 BEZ CLP'!A:A,A847,'2021 BEZ CLP'!C:C)</f>
        <v>0</v>
      </c>
    </row>
    <row r="848" spans="1:12">
      <c r="A848" s="28"/>
      <c r="B848" s="44"/>
      <c r="C848" s="3">
        <f>SUMIF('I K'!A:A,A848,'I K'!B:B)</f>
        <v>0</v>
      </c>
      <c r="D848" s="3">
        <f>SUMIF('I K'!A:A,A848,'I K'!C:C)</f>
        <v>0</v>
      </c>
      <c r="E848" s="3">
        <f>SUMIF('II K'!A:A,A848,'II K'!B:B)</f>
        <v>0</v>
      </c>
      <c r="F848" s="40">
        <f>SUMIF('II K'!A:A,A848,'II K'!C:C)</f>
        <v>0</v>
      </c>
      <c r="G848" s="40">
        <f>SUMIF('III K'!A:A,A848,'III K'!B:B)</f>
        <v>0</v>
      </c>
      <c r="H848" s="40">
        <f>SUMIF('III K'!A:A,A848,'III K'!C:C)</f>
        <v>0</v>
      </c>
      <c r="I848" s="40">
        <f>SUMIF('IV K'!A:A,A848,'IV K'!B:B)</f>
        <v>0</v>
      </c>
      <c r="J848" s="40">
        <f>SUMIF('IV K'!A:A,A848,'IV K'!C:C)</f>
        <v>0</v>
      </c>
      <c r="K848" s="40">
        <f>SUMIF('2021 BEZ CLP'!A:A,A848,'2021 BEZ CLP'!B:B)</f>
        <v>0</v>
      </c>
      <c r="L848" s="40">
        <f>SUMIF('2021 BEZ CLP'!A:A,A848,'2021 BEZ CLP'!C:C)</f>
        <v>0</v>
      </c>
    </row>
    <row r="849" spans="1:12">
      <c r="A849" s="28"/>
      <c r="B849" s="44"/>
      <c r="C849" s="3">
        <f>SUMIF('I K'!A:A,A849,'I K'!B:B)</f>
        <v>0</v>
      </c>
      <c r="D849" s="3">
        <f>SUMIF('I K'!A:A,A849,'I K'!C:C)</f>
        <v>0</v>
      </c>
      <c r="E849" s="3">
        <f>SUMIF('II K'!A:A,A849,'II K'!B:B)</f>
        <v>0</v>
      </c>
      <c r="F849" s="40">
        <f>SUMIF('II K'!A:A,A849,'II K'!C:C)</f>
        <v>0</v>
      </c>
      <c r="G849" s="40">
        <f>SUMIF('III K'!A:A,A849,'III K'!B:B)</f>
        <v>0</v>
      </c>
      <c r="H849" s="40">
        <f>SUMIF('III K'!A:A,A849,'III K'!C:C)</f>
        <v>0</v>
      </c>
      <c r="I849" s="40">
        <f>SUMIF('IV K'!A:A,A849,'IV K'!B:B)</f>
        <v>0</v>
      </c>
      <c r="J849" s="40">
        <f>SUMIF('IV K'!A:A,A849,'IV K'!C:C)</f>
        <v>0</v>
      </c>
      <c r="K849" s="40">
        <f>SUMIF('2021 BEZ CLP'!A:A,A849,'2021 BEZ CLP'!B:B)</f>
        <v>0</v>
      </c>
      <c r="L849" s="40">
        <f>SUMIF('2021 BEZ CLP'!A:A,A849,'2021 BEZ CLP'!C:C)</f>
        <v>0</v>
      </c>
    </row>
    <row r="850" spans="1:12">
      <c r="A850" s="28"/>
      <c r="B850" s="44"/>
      <c r="C850" s="3">
        <f>SUMIF('I K'!A:A,A850,'I K'!B:B)</f>
        <v>0</v>
      </c>
      <c r="D850" s="3">
        <f>SUMIF('I K'!A:A,A850,'I K'!C:C)</f>
        <v>0</v>
      </c>
      <c r="E850" s="3">
        <f>SUMIF('II K'!A:A,A850,'II K'!B:B)</f>
        <v>0</v>
      </c>
      <c r="F850" s="40">
        <f>SUMIF('II K'!A:A,A850,'II K'!C:C)</f>
        <v>0</v>
      </c>
      <c r="G850" s="40">
        <f>SUMIF('III K'!A:A,A850,'III K'!B:B)</f>
        <v>0</v>
      </c>
      <c r="H850" s="40">
        <f>SUMIF('III K'!A:A,A850,'III K'!C:C)</f>
        <v>0</v>
      </c>
      <c r="I850" s="40">
        <f>SUMIF('IV K'!A:A,A850,'IV K'!B:B)</f>
        <v>0</v>
      </c>
      <c r="J850" s="40">
        <f>SUMIF('IV K'!A:A,A850,'IV K'!C:C)</f>
        <v>0</v>
      </c>
      <c r="K850" s="40">
        <f>SUMIF('2021 BEZ CLP'!A:A,A850,'2021 BEZ CLP'!B:B)</f>
        <v>0</v>
      </c>
      <c r="L850" s="40">
        <f>SUMIF('2021 BEZ CLP'!A:A,A850,'2021 BEZ CLP'!C:C)</f>
        <v>0</v>
      </c>
    </row>
    <row r="851" spans="1:12">
      <c r="A851" s="28"/>
      <c r="B851" s="44"/>
      <c r="C851" s="3">
        <f>SUMIF('I K'!A:A,A851,'I K'!B:B)</f>
        <v>0</v>
      </c>
      <c r="D851" s="3">
        <f>SUMIF('I K'!A:A,A851,'I K'!C:C)</f>
        <v>0</v>
      </c>
      <c r="E851" s="3">
        <f>SUMIF('II K'!A:A,A851,'II K'!B:B)</f>
        <v>0</v>
      </c>
      <c r="F851" s="40">
        <f>SUMIF('II K'!A:A,A851,'II K'!C:C)</f>
        <v>0</v>
      </c>
      <c r="G851" s="40">
        <f>SUMIF('III K'!A:A,A851,'III K'!B:B)</f>
        <v>0</v>
      </c>
      <c r="H851" s="40">
        <f>SUMIF('III K'!A:A,A851,'III K'!C:C)</f>
        <v>0</v>
      </c>
      <c r="I851" s="40">
        <f>SUMIF('IV K'!A:A,A851,'IV K'!B:B)</f>
        <v>0</v>
      </c>
      <c r="J851" s="40">
        <f>SUMIF('IV K'!A:A,A851,'IV K'!C:C)</f>
        <v>0</v>
      </c>
      <c r="K851" s="40">
        <f>SUMIF('2021 BEZ CLP'!A:A,A851,'2021 BEZ CLP'!B:B)</f>
        <v>0</v>
      </c>
      <c r="L851" s="40">
        <f>SUMIF('2021 BEZ CLP'!A:A,A851,'2021 BEZ CLP'!C:C)</f>
        <v>0</v>
      </c>
    </row>
    <row r="852" spans="1:12">
      <c r="A852" s="28"/>
      <c r="B852" s="44"/>
      <c r="C852" s="3">
        <f>SUMIF('I K'!A:A,A852,'I K'!B:B)</f>
        <v>0</v>
      </c>
      <c r="D852" s="3">
        <f>SUMIF('I K'!A:A,A852,'I K'!C:C)</f>
        <v>0</v>
      </c>
      <c r="E852" s="3">
        <f>SUMIF('II K'!A:A,A852,'II K'!B:B)</f>
        <v>0</v>
      </c>
      <c r="F852" s="40">
        <f>SUMIF('II K'!A:A,A852,'II K'!C:C)</f>
        <v>0</v>
      </c>
      <c r="G852" s="40">
        <f>SUMIF('III K'!A:A,A852,'III K'!B:B)</f>
        <v>0</v>
      </c>
      <c r="H852" s="40">
        <f>SUMIF('III K'!A:A,A852,'III K'!C:C)</f>
        <v>0</v>
      </c>
      <c r="I852" s="40">
        <f>SUMIF('IV K'!A:A,A852,'IV K'!B:B)</f>
        <v>0</v>
      </c>
      <c r="J852" s="40">
        <f>SUMIF('IV K'!A:A,A852,'IV K'!C:C)</f>
        <v>0</v>
      </c>
      <c r="K852" s="40">
        <f>SUMIF('2021 BEZ CLP'!A:A,A852,'2021 BEZ CLP'!B:B)</f>
        <v>0</v>
      </c>
      <c r="L852" s="40">
        <f>SUMIF('2021 BEZ CLP'!A:A,A852,'2021 BEZ CLP'!C:C)</f>
        <v>0</v>
      </c>
    </row>
    <row r="853" spans="1:12">
      <c r="A853" s="28"/>
      <c r="B853" s="44"/>
      <c r="C853" s="3">
        <f>SUMIF('I K'!A:A,A853,'I K'!B:B)</f>
        <v>0</v>
      </c>
      <c r="D853" s="3">
        <f>SUMIF('I K'!A:A,A853,'I K'!C:C)</f>
        <v>0</v>
      </c>
      <c r="E853" s="3">
        <f>SUMIF('II K'!A:A,A853,'II K'!B:B)</f>
        <v>0</v>
      </c>
      <c r="F853" s="40">
        <f>SUMIF('II K'!A:A,A853,'II K'!C:C)</f>
        <v>0</v>
      </c>
      <c r="G853" s="40">
        <f>SUMIF('III K'!A:A,A853,'III K'!B:B)</f>
        <v>0</v>
      </c>
      <c r="H853" s="40">
        <f>SUMIF('III K'!A:A,A853,'III K'!C:C)</f>
        <v>0</v>
      </c>
      <c r="I853" s="40">
        <f>SUMIF('IV K'!A:A,A853,'IV K'!B:B)</f>
        <v>0</v>
      </c>
      <c r="J853" s="40">
        <f>SUMIF('IV K'!A:A,A853,'IV K'!C:C)</f>
        <v>0</v>
      </c>
      <c r="K853" s="40">
        <f>SUMIF('2021 BEZ CLP'!A:A,A853,'2021 BEZ CLP'!B:B)</f>
        <v>0</v>
      </c>
      <c r="L853" s="40">
        <f>SUMIF('2021 BEZ CLP'!A:A,A853,'2021 BEZ CLP'!C:C)</f>
        <v>0</v>
      </c>
    </row>
    <row r="854" spans="1:12">
      <c r="A854" s="28"/>
      <c r="B854" s="44"/>
      <c r="C854" s="3">
        <f>SUMIF('I K'!A:A,A854,'I K'!B:B)</f>
        <v>0</v>
      </c>
      <c r="D854" s="3">
        <f>SUMIF('I K'!A:A,A854,'I K'!C:C)</f>
        <v>0</v>
      </c>
      <c r="E854" s="3">
        <f>SUMIF('II K'!A:A,A854,'II K'!B:B)</f>
        <v>0</v>
      </c>
      <c r="F854" s="40">
        <f>SUMIF('II K'!A:A,A854,'II K'!C:C)</f>
        <v>0</v>
      </c>
      <c r="G854" s="40">
        <f>SUMIF('III K'!A:A,A854,'III K'!B:B)</f>
        <v>0</v>
      </c>
      <c r="H854" s="40">
        <f>SUMIF('III K'!A:A,A854,'III K'!C:C)</f>
        <v>0</v>
      </c>
      <c r="I854" s="40">
        <f>SUMIF('IV K'!A:A,A854,'IV K'!B:B)</f>
        <v>0</v>
      </c>
      <c r="J854" s="40">
        <f>SUMIF('IV K'!A:A,A854,'IV K'!C:C)</f>
        <v>0</v>
      </c>
      <c r="K854" s="40">
        <f>SUMIF('2021 BEZ CLP'!A:A,A854,'2021 BEZ CLP'!B:B)</f>
        <v>0</v>
      </c>
      <c r="L854" s="40">
        <f>SUMIF('2021 BEZ CLP'!A:A,A854,'2021 BEZ CLP'!C:C)</f>
        <v>0</v>
      </c>
    </row>
    <row r="855" spans="1:12">
      <c r="A855" s="28"/>
      <c r="B855" s="44"/>
      <c r="C855" s="3">
        <f>SUMIF('I K'!A:A,A855,'I K'!B:B)</f>
        <v>0</v>
      </c>
      <c r="D855" s="3">
        <f>SUMIF('I K'!A:A,A855,'I K'!C:C)</f>
        <v>0</v>
      </c>
      <c r="E855" s="3">
        <f>SUMIF('II K'!A:A,A855,'II K'!B:B)</f>
        <v>0</v>
      </c>
      <c r="F855" s="40">
        <f>SUMIF('II K'!A:A,A855,'II K'!C:C)</f>
        <v>0</v>
      </c>
      <c r="G855" s="40">
        <f>SUMIF('III K'!A:A,A855,'III K'!B:B)</f>
        <v>0</v>
      </c>
      <c r="H855" s="40">
        <f>SUMIF('III K'!A:A,A855,'III K'!C:C)</f>
        <v>0</v>
      </c>
      <c r="I855" s="40">
        <f>SUMIF('IV K'!A:A,A855,'IV K'!B:B)</f>
        <v>0</v>
      </c>
      <c r="J855" s="40">
        <f>SUMIF('IV K'!A:A,A855,'IV K'!C:C)</f>
        <v>0</v>
      </c>
      <c r="K855" s="40">
        <f>SUMIF('2021 BEZ CLP'!A:A,A855,'2021 BEZ CLP'!B:B)</f>
        <v>0</v>
      </c>
      <c r="L855" s="40">
        <f>SUMIF('2021 BEZ CLP'!A:A,A855,'2021 BEZ CLP'!C:C)</f>
        <v>0</v>
      </c>
    </row>
    <row r="856" spans="1:12">
      <c r="A856" s="28"/>
      <c r="B856" s="44"/>
      <c r="C856" s="3">
        <f>SUMIF('I K'!A:A,A856,'I K'!B:B)</f>
        <v>0</v>
      </c>
      <c r="D856" s="3">
        <f>SUMIF('I K'!A:A,A856,'I K'!C:C)</f>
        <v>0</v>
      </c>
      <c r="E856" s="3">
        <f>SUMIF('II K'!A:A,A856,'II K'!B:B)</f>
        <v>0</v>
      </c>
      <c r="F856" s="40">
        <f>SUMIF('II K'!A:A,A856,'II K'!C:C)</f>
        <v>0</v>
      </c>
      <c r="G856" s="40">
        <f>SUMIF('III K'!A:A,A856,'III K'!B:B)</f>
        <v>0</v>
      </c>
      <c r="H856" s="40">
        <f>SUMIF('III K'!A:A,A856,'III K'!C:C)</f>
        <v>0</v>
      </c>
      <c r="I856" s="40">
        <f>SUMIF('IV K'!A:A,A856,'IV K'!B:B)</f>
        <v>0</v>
      </c>
      <c r="J856" s="40">
        <f>SUMIF('IV K'!A:A,A856,'IV K'!C:C)</f>
        <v>0</v>
      </c>
      <c r="K856" s="40">
        <f>SUMIF('2021 BEZ CLP'!A:A,A856,'2021 BEZ CLP'!B:B)</f>
        <v>0</v>
      </c>
      <c r="L856" s="40">
        <f>SUMIF('2021 BEZ CLP'!A:A,A856,'2021 BEZ CLP'!C:C)</f>
        <v>0</v>
      </c>
    </row>
    <row r="857" spans="1:12">
      <c r="A857" s="44"/>
      <c r="B857" s="44"/>
      <c r="C857" s="3">
        <f>SUMIF('I K'!A:A,A857,'I K'!B:B)</f>
        <v>0</v>
      </c>
      <c r="D857" s="3">
        <f>SUMIF('I K'!A:A,A857,'I K'!C:C)</f>
        <v>0</v>
      </c>
      <c r="E857" s="3">
        <f>SUMIF('II K'!A:A,A857,'II K'!B:B)</f>
        <v>0</v>
      </c>
      <c r="F857" s="40">
        <f>SUMIF('II K'!A:A,A857,'II K'!C:C)</f>
        <v>0</v>
      </c>
      <c r="G857" s="40">
        <f>SUMIF('III K'!A:A,A857,'III K'!B:B)</f>
        <v>0</v>
      </c>
      <c r="H857" s="40">
        <f>SUMIF('III K'!A:A,A857,'III K'!C:C)</f>
        <v>0</v>
      </c>
      <c r="I857" s="40">
        <f>SUMIF('IV K'!A:A,A857,'IV K'!B:B)</f>
        <v>0</v>
      </c>
      <c r="J857" s="40">
        <f>SUMIF('IV K'!A:A,A857,'IV K'!C:C)</f>
        <v>0</v>
      </c>
      <c r="K857" s="40">
        <f>SUMIF('2021 BEZ CLP'!A:A,A857,'2021 BEZ CLP'!B:B)</f>
        <v>0</v>
      </c>
      <c r="L857" s="40">
        <f>SUMIF('2021 BEZ CLP'!A:A,A857,'2021 BEZ CLP'!C:C)</f>
        <v>0</v>
      </c>
    </row>
    <row r="858" spans="1:12">
      <c r="A858" s="44"/>
      <c r="B858" s="44"/>
      <c r="C858" s="3">
        <f>SUMIF('I K'!A:A,A858,'I K'!B:B)</f>
        <v>0</v>
      </c>
      <c r="D858" s="3">
        <f>SUMIF('I K'!A:A,A858,'I K'!C:C)</f>
        <v>0</v>
      </c>
      <c r="E858" s="3">
        <f>SUMIF('II K'!A:A,A858,'II K'!B:B)</f>
        <v>0</v>
      </c>
      <c r="F858" s="40">
        <f>SUMIF('II K'!A:A,A858,'II K'!C:C)</f>
        <v>0</v>
      </c>
      <c r="G858" s="40">
        <f>SUMIF('III K'!A:A,A858,'III K'!B:B)</f>
        <v>0</v>
      </c>
      <c r="H858" s="40">
        <f>SUMIF('III K'!A:A,A858,'III K'!C:C)</f>
        <v>0</v>
      </c>
      <c r="I858" s="40">
        <f>SUMIF('IV K'!A:A,A858,'IV K'!B:B)</f>
        <v>0</v>
      </c>
      <c r="J858" s="40">
        <f>SUMIF('IV K'!A:A,A858,'IV K'!C:C)</f>
        <v>0</v>
      </c>
      <c r="K858" s="40">
        <f>SUMIF('2021 BEZ CLP'!A:A,A858,'2021 BEZ CLP'!B:B)</f>
        <v>0</v>
      </c>
      <c r="L858" s="40">
        <f>SUMIF('2021 BEZ CLP'!A:A,A858,'2021 BEZ CLP'!C:C)</f>
        <v>0</v>
      </c>
    </row>
    <row r="859" spans="1:12">
      <c r="A859" s="44"/>
      <c r="B859" s="44"/>
      <c r="C859" s="3">
        <f>SUMIF('I K'!A:A,A859,'I K'!B:B)</f>
        <v>0</v>
      </c>
      <c r="D859" s="3">
        <f>SUMIF('I K'!A:A,A859,'I K'!C:C)</f>
        <v>0</v>
      </c>
      <c r="E859" s="3">
        <f>SUMIF('II K'!A:A,A859,'II K'!B:B)</f>
        <v>0</v>
      </c>
      <c r="F859" s="40">
        <f>SUMIF('II K'!A:A,A859,'II K'!C:C)</f>
        <v>0</v>
      </c>
      <c r="G859" s="40">
        <f>SUMIF('III K'!A:A,A859,'III K'!B:B)</f>
        <v>0</v>
      </c>
      <c r="H859" s="40">
        <f>SUMIF('III K'!A:A,A859,'III K'!C:C)</f>
        <v>0</v>
      </c>
      <c r="I859" s="40">
        <f>SUMIF('IV K'!A:A,A859,'IV K'!B:B)</f>
        <v>0</v>
      </c>
      <c r="J859" s="40">
        <f>SUMIF('IV K'!A:A,A859,'IV K'!C:C)</f>
        <v>0</v>
      </c>
      <c r="K859" s="40">
        <f>SUMIF('2021 BEZ CLP'!A:A,A859,'2021 BEZ CLP'!B:B)</f>
        <v>0</v>
      </c>
      <c r="L859" s="40">
        <f>SUMIF('2021 BEZ CLP'!A:A,A859,'2021 BEZ CLP'!C:C)</f>
        <v>0</v>
      </c>
    </row>
    <row r="860" spans="1:12">
      <c r="A860" s="44"/>
      <c r="B860" s="44"/>
      <c r="C860" s="3">
        <f>SUMIF('I K'!A:A,A860,'I K'!B:B)</f>
        <v>0</v>
      </c>
      <c r="D860" s="3">
        <f>SUMIF('I K'!A:A,A860,'I K'!C:C)</f>
        <v>0</v>
      </c>
      <c r="E860" s="3">
        <f>SUMIF('II K'!A:A,A860,'II K'!B:B)</f>
        <v>0</v>
      </c>
      <c r="F860" s="40">
        <f>SUMIF('II K'!A:A,A860,'II K'!C:C)</f>
        <v>0</v>
      </c>
      <c r="G860" s="40">
        <f>SUMIF('III K'!A:A,A860,'III K'!B:B)</f>
        <v>0</v>
      </c>
      <c r="H860" s="40">
        <f>SUMIF('III K'!A:A,A860,'III K'!C:C)</f>
        <v>0</v>
      </c>
      <c r="I860" s="40">
        <f>SUMIF('IV K'!A:A,A860,'IV K'!B:B)</f>
        <v>0</v>
      </c>
      <c r="J860" s="40">
        <f>SUMIF('IV K'!A:A,A860,'IV K'!C:C)</f>
        <v>0</v>
      </c>
      <c r="K860" s="40">
        <f>SUMIF('2021 BEZ CLP'!A:A,A860,'2021 BEZ CLP'!B:B)</f>
        <v>0</v>
      </c>
      <c r="L860" s="40">
        <f>SUMIF('2021 BEZ CLP'!A:A,A860,'2021 BEZ CLP'!C:C)</f>
        <v>0</v>
      </c>
    </row>
    <row r="861" spans="1:12">
      <c r="A861" s="44"/>
      <c r="B861" s="44"/>
      <c r="C861" s="3">
        <f>SUMIF('I K'!A:A,A861,'I K'!B:B)</f>
        <v>0</v>
      </c>
      <c r="D861" s="3">
        <f>SUMIF('I K'!A:A,A861,'I K'!C:C)</f>
        <v>0</v>
      </c>
      <c r="E861" s="3">
        <f>SUMIF('II K'!A:A,A861,'II K'!B:B)</f>
        <v>0</v>
      </c>
      <c r="F861" s="40">
        <f>SUMIF('II K'!A:A,A861,'II K'!C:C)</f>
        <v>0</v>
      </c>
      <c r="G861" s="40">
        <f>SUMIF('III K'!A:A,A861,'III K'!B:B)</f>
        <v>0</v>
      </c>
      <c r="H861" s="40">
        <f>SUMIF('III K'!A:A,A861,'III K'!C:C)</f>
        <v>0</v>
      </c>
      <c r="I861" s="40">
        <f>SUMIF('IV K'!A:A,A861,'IV K'!B:B)</f>
        <v>0</v>
      </c>
      <c r="J861" s="40">
        <f>SUMIF('IV K'!A:A,A861,'IV K'!C:C)</f>
        <v>0</v>
      </c>
      <c r="K861" s="40">
        <f>SUMIF('2021 BEZ CLP'!A:A,A861,'2021 BEZ CLP'!B:B)</f>
        <v>0</v>
      </c>
      <c r="L861" s="40">
        <f>SUMIF('2021 BEZ CLP'!A:A,A861,'2021 BEZ CLP'!C:C)</f>
        <v>0</v>
      </c>
    </row>
    <row r="862" spans="1:12">
      <c r="A862" s="44"/>
      <c r="B862" s="44"/>
      <c r="C862" s="3">
        <f>SUMIF('I K'!A:A,A862,'I K'!B:B)</f>
        <v>0</v>
      </c>
      <c r="D862" s="3">
        <f>SUMIF('I K'!A:A,A862,'I K'!C:C)</f>
        <v>0</v>
      </c>
      <c r="E862" s="3">
        <f>SUMIF('II K'!A:A,A862,'II K'!B:B)</f>
        <v>0</v>
      </c>
      <c r="F862" s="40">
        <f>SUMIF('II K'!A:A,A862,'II K'!C:C)</f>
        <v>0</v>
      </c>
      <c r="G862" s="40">
        <f>SUMIF('III K'!A:A,A862,'III K'!B:B)</f>
        <v>0</v>
      </c>
      <c r="H862" s="40">
        <f>SUMIF('III K'!A:A,A862,'III K'!C:C)</f>
        <v>0</v>
      </c>
      <c r="I862" s="40">
        <f>SUMIF('IV K'!A:A,A862,'IV K'!B:B)</f>
        <v>0</v>
      </c>
      <c r="J862" s="40">
        <f>SUMIF('IV K'!A:A,A862,'IV K'!C:C)</f>
        <v>0</v>
      </c>
      <c r="K862" s="40">
        <f>SUMIF('2021 BEZ CLP'!A:A,A862,'2021 BEZ CLP'!B:B)</f>
        <v>0</v>
      </c>
      <c r="L862" s="40">
        <f>SUMIF('2021 BEZ CLP'!A:A,A862,'2021 BEZ CLP'!C:C)</f>
        <v>0</v>
      </c>
    </row>
    <row r="863" spans="1:12">
      <c r="A863" s="44"/>
      <c r="B863" s="44"/>
      <c r="C863" s="3">
        <f>SUMIF('I K'!A:A,A863,'I K'!B:B)</f>
        <v>0</v>
      </c>
      <c r="D863" s="3">
        <f>SUMIF('I K'!A:A,A863,'I K'!C:C)</f>
        <v>0</v>
      </c>
      <c r="E863" s="3">
        <f>SUMIF('II K'!A:A,A863,'II K'!B:B)</f>
        <v>0</v>
      </c>
      <c r="F863" s="40">
        <f>SUMIF('II K'!A:A,A863,'II K'!C:C)</f>
        <v>0</v>
      </c>
      <c r="G863" s="40">
        <f>SUMIF('III K'!A:A,A863,'III K'!B:B)</f>
        <v>0</v>
      </c>
      <c r="H863" s="40">
        <f>SUMIF('III K'!A:A,A863,'III K'!C:C)</f>
        <v>0</v>
      </c>
      <c r="I863" s="40">
        <f>SUMIF('IV K'!A:A,A863,'IV K'!B:B)</f>
        <v>0</v>
      </c>
      <c r="J863" s="40">
        <f>SUMIF('IV K'!A:A,A863,'IV K'!C:C)</f>
        <v>0</v>
      </c>
      <c r="K863" s="40">
        <f>SUMIF('2021 BEZ CLP'!A:A,A863,'2021 BEZ CLP'!B:B)</f>
        <v>0</v>
      </c>
      <c r="L863" s="40">
        <f>SUMIF('2021 BEZ CLP'!A:A,A863,'2021 BEZ CLP'!C:C)</f>
        <v>0</v>
      </c>
    </row>
    <row r="864" spans="1:12">
      <c r="A864" s="44"/>
      <c r="B864" s="44"/>
      <c r="C864" s="3">
        <f>SUMIF('I K'!A:A,A864,'I K'!B:B)</f>
        <v>0</v>
      </c>
      <c r="D864" s="3">
        <f>SUMIF('I K'!A:A,A864,'I K'!C:C)</f>
        <v>0</v>
      </c>
      <c r="E864" s="3">
        <f>SUMIF('II K'!A:A,A864,'II K'!B:B)</f>
        <v>0</v>
      </c>
      <c r="F864" s="40">
        <f>SUMIF('II K'!A:A,A864,'II K'!C:C)</f>
        <v>0</v>
      </c>
      <c r="G864" s="40">
        <f>SUMIF('III K'!A:A,A864,'III K'!B:B)</f>
        <v>0</v>
      </c>
      <c r="H864" s="40">
        <f>SUMIF('III K'!A:A,A864,'III K'!C:C)</f>
        <v>0</v>
      </c>
      <c r="I864" s="40">
        <f>SUMIF('IV K'!A:A,A864,'IV K'!B:B)</f>
        <v>0</v>
      </c>
      <c r="J864" s="40">
        <f>SUMIF('IV K'!A:A,A864,'IV K'!C:C)</f>
        <v>0</v>
      </c>
      <c r="K864" s="40">
        <f>SUMIF('2021 BEZ CLP'!A:A,A864,'2021 BEZ CLP'!B:B)</f>
        <v>0</v>
      </c>
      <c r="L864" s="40">
        <f>SUMIF('2021 BEZ CLP'!A:A,A864,'2021 BEZ CLP'!C:C)</f>
        <v>0</v>
      </c>
    </row>
    <row r="865" spans="1:12">
      <c r="A865" s="44"/>
      <c r="B865" s="44"/>
      <c r="C865" s="3">
        <f>SUMIF('I K'!A:A,A865,'I K'!B:B)</f>
        <v>0</v>
      </c>
      <c r="D865" s="3">
        <f>SUMIF('I K'!A:A,A865,'I K'!C:C)</f>
        <v>0</v>
      </c>
      <c r="E865" s="3">
        <f>SUMIF('II K'!A:A,A865,'II K'!B:B)</f>
        <v>0</v>
      </c>
      <c r="F865" s="40">
        <f>SUMIF('II K'!A:A,A865,'II K'!C:C)</f>
        <v>0</v>
      </c>
      <c r="G865" s="40">
        <f>SUMIF('III K'!A:A,A865,'III K'!B:B)</f>
        <v>0</v>
      </c>
      <c r="H865" s="40">
        <f>SUMIF('III K'!A:A,A865,'III K'!C:C)</f>
        <v>0</v>
      </c>
      <c r="I865" s="40">
        <f>SUMIF('IV K'!A:A,A865,'IV K'!B:B)</f>
        <v>0</v>
      </c>
      <c r="J865" s="40">
        <f>SUMIF('IV K'!A:A,A865,'IV K'!C:C)</f>
        <v>0</v>
      </c>
      <c r="K865" s="40">
        <f>SUMIF('2021 BEZ CLP'!A:A,A865,'2021 BEZ CLP'!B:B)</f>
        <v>0</v>
      </c>
      <c r="L865" s="40">
        <f>SUMIF('2021 BEZ CLP'!A:A,A865,'2021 BEZ CLP'!C:C)</f>
        <v>0</v>
      </c>
    </row>
    <row r="866" spans="1:12">
      <c r="A866" s="44"/>
      <c r="B866" s="44"/>
      <c r="C866" s="3">
        <f>SUMIF('I K'!A:A,A866,'I K'!B:B)</f>
        <v>0</v>
      </c>
      <c r="D866" s="3">
        <f>SUMIF('I K'!A:A,A866,'I K'!C:C)</f>
        <v>0</v>
      </c>
      <c r="E866" s="3">
        <f>SUMIF('II K'!A:A,A866,'II K'!B:B)</f>
        <v>0</v>
      </c>
      <c r="F866" s="40">
        <f>SUMIF('II K'!A:A,A866,'II K'!C:C)</f>
        <v>0</v>
      </c>
      <c r="G866" s="40">
        <f>SUMIF('III K'!A:A,A866,'III K'!B:B)</f>
        <v>0</v>
      </c>
      <c r="H866" s="40">
        <f>SUMIF('III K'!A:A,A866,'III K'!C:C)</f>
        <v>0</v>
      </c>
      <c r="I866" s="40">
        <f>SUMIF('IV K'!A:A,A866,'IV K'!B:B)</f>
        <v>0</v>
      </c>
      <c r="J866" s="40">
        <f>SUMIF('IV K'!A:A,A866,'IV K'!C:C)</f>
        <v>0</v>
      </c>
      <c r="K866" s="40">
        <f>SUMIF('2021 BEZ CLP'!A:A,A866,'2021 BEZ CLP'!B:B)</f>
        <v>0</v>
      </c>
      <c r="L866" s="40">
        <f>SUMIF('2021 BEZ CLP'!A:A,A866,'2021 BEZ CLP'!C:C)</f>
        <v>0</v>
      </c>
    </row>
    <row r="867" spans="1:12">
      <c r="A867" s="44"/>
      <c r="B867" s="44"/>
      <c r="C867" s="3">
        <f>SUMIF('I K'!A:A,A867,'I K'!B:B)</f>
        <v>0</v>
      </c>
      <c r="D867" s="3">
        <f>SUMIF('I K'!A:A,A867,'I K'!C:C)</f>
        <v>0</v>
      </c>
      <c r="E867" s="3">
        <f>SUMIF('II K'!A:A,A867,'II K'!B:B)</f>
        <v>0</v>
      </c>
      <c r="F867" s="40">
        <f>SUMIF('II K'!A:A,A867,'II K'!C:C)</f>
        <v>0</v>
      </c>
      <c r="G867" s="40">
        <f>SUMIF('III K'!A:A,A867,'III K'!B:B)</f>
        <v>0</v>
      </c>
      <c r="H867" s="40">
        <f>SUMIF('III K'!A:A,A867,'III K'!C:C)</f>
        <v>0</v>
      </c>
      <c r="I867" s="40">
        <f>SUMIF('IV K'!A:A,A867,'IV K'!B:B)</f>
        <v>0</v>
      </c>
      <c r="J867" s="40">
        <f>SUMIF('IV K'!A:A,A867,'IV K'!C:C)</f>
        <v>0</v>
      </c>
      <c r="K867" s="40">
        <f>SUMIF('2021 BEZ CLP'!A:A,A867,'2021 BEZ CLP'!B:B)</f>
        <v>0</v>
      </c>
      <c r="L867" s="40">
        <f>SUMIF('2021 BEZ CLP'!A:A,A867,'2021 BEZ CLP'!C:C)</f>
        <v>0</v>
      </c>
    </row>
    <row r="868" spans="1:12">
      <c r="A868" s="44"/>
      <c r="B868" s="44"/>
      <c r="C868" s="3">
        <f>SUMIF('I K'!A:A,A868,'I K'!B:B)</f>
        <v>0</v>
      </c>
      <c r="D868" s="3">
        <f>SUMIF('I K'!A:A,A868,'I K'!C:C)</f>
        <v>0</v>
      </c>
      <c r="E868" s="3">
        <f>SUMIF('II K'!A:A,A868,'II K'!B:B)</f>
        <v>0</v>
      </c>
      <c r="F868" s="40">
        <f>SUMIF('II K'!A:A,A868,'II K'!C:C)</f>
        <v>0</v>
      </c>
      <c r="G868" s="40">
        <f>SUMIF('III K'!A:A,A868,'III K'!B:B)</f>
        <v>0</v>
      </c>
      <c r="H868" s="40">
        <f>SUMIF('III K'!A:A,A868,'III K'!C:C)</f>
        <v>0</v>
      </c>
      <c r="I868" s="40">
        <f>SUMIF('IV K'!A:A,A868,'IV K'!B:B)</f>
        <v>0</v>
      </c>
      <c r="J868" s="40">
        <f>SUMIF('IV K'!A:A,A868,'IV K'!C:C)</f>
        <v>0</v>
      </c>
      <c r="K868" s="40">
        <f>SUMIF('2021 BEZ CLP'!A:A,A868,'2021 BEZ CLP'!B:B)</f>
        <v>0</v>
      </c>
      <c r="L868" s="40">
        <f>SUMIF('2021 BEZ CLP'!A:A,A868,'2021 BEZ CLP'!C:C)</f>
        <v>0</v>
      </c>
    </row>
    <row r="869" spans="1:12">
      <c r="A869" s="44"/>
      <c r="B869" s="44"/>
      <c r="C869" s="3">
        <f>SUMIF('I K'!A:A,A869,'I K'!B:B)</f>
        <v>0</v>
      </c>
      <c r="D869" s="3">
        <f>SUMIF('I K'!A:A,A869,'I K'!C:C)</f>
        <v>0</v>
      </c>
      <c r="E869" s="3">
        <f>SUMIF('II K'!A:A,A869,'II K'!B:B)</f>
        <v>0</v>
      </c>
      <c r="F869" s="40">
        <f>SUMIF('II K'!A:A,A869,'II K'!C:C)</f>
        <v>0</v>
      </c>
      <c r="G869" s="40">
        <f>SUMIF('III K'!A:A,A869,'III K'!B:B)</f>
        <v>0</v>
      </c>
      <c r="H869" s="40">
        <f>SUMIF('III K'!A:A,A869,'III K'!C:C)</f>
        <v>0</v>
      </c>
      <c r="I869" s="40">
        <f>SUMIF('IV K'!A:A,A869,'IV K'!B:B)</f>
        <v>0</v>
      </c>
      <c r="J869" s="40">
        <f>SUMIF('IV K'!A:A,A869,'IV K'!C:C)</f>
        <v>0</v>
      </c>
      <c r="K869" s="40">
        <f>SUMIF('2021 BEZ CLP'!A:A,A869,'2021 BEZ CLP'!B:B)</f>
        <v>0</v>
      </c>
      <c r="L869" s="40">
        <f>SUMIF('2021 BEZ CLP'!A:A,A869,'2021 BEZ CLP'!C:C)</f>
        <v>0</v>
      </c>
    </row>
    <row r="870" spans="1:12">
      <c r="A870" s="44"/>
      <c r="B870" s="44"/>
      <c r="C870" s="3">
        <f>SUMIF('I K'!A:A,A870,'I K'!B:B)</f>
        <v>0</v>
      </c>
      <c r="D870" s="3">
        <f>SUMIF('I K'!A:A,A870,'I K'!C:C)</f>
        <v>0</v>
      </c>
      <c r="E870" s="3">
        <f>SUMIF('II K'!A:A,A870,'II K'!B:B)</f>
        <v>0</v>
      </c>
      <c r="F870" s="40">
        <f>SUMIF('II K'!A:A,A870,'II K'!C:C)</f>
        <v>0</v>
      </c>
      <c r="G870" s="40">
        <f>SUMIF('III K'!A:A,A870,'III K'!B:B)</f>
        <v>0</v>
      </c>
      <c r="H870" s="40">
        <f>SUMIF('III K'!A:A,A870,'III K'!C:C)</f>
        <v>0</v>
      </c>
      <c r="I870" s="40">
        <f>SUMIF('IV K'!A:A,A870,'IV K'!B:B)</f>
        <v>0</v>
      </c>
      <c r="J870" s="40">
        <f>SUMIF('IV K'!A:A,A870,'IV K'!C:C)</f>
        <v>0</v>
      </c>
      <c r="K870" s="40">
        <f>SUMIF('2021 BEZ CLP'!A:A,A870,'2021 BEZ CLP'!B:B)</f>
        <v>0</v>
      </c>
      <c r="L870" s="40">
        <f>SUMIF('2021 BEZ CLP'!A:A,A870,'2021 BEZ CLP'!C:C)</f>
        <v>0</v>
      </c>
    </row>
    <row r="871" spans="1:12">
      <c r="A871" s="44"/>
      <c r="B871" s="44"/>
      <c r="C871" s="3">
        <f>SUMIF('I K'!A:A,A871,'I K'!B:B)</f>
        <v>0</v>
      </c>
      <c r="D871" s="3">
        <f>SUMIF('I K'!A:A,A871,'I K'!C:C)</f>
        <v>0</v>
      </c>
      <c r="E871" s="3">
        <f>SUMIF('II K'!A:A,A871,'II K'!B:B)</f>
        <v>0</v>
      </c>
      <c r="F871" s="40">
        <f>SUMIF('II K'!A:A,A871,'II K'!C:C)</f>
        <v>0</v>
      </c>
      <c r="G871" s="40">
        <f>SUMIF('III K'!A:A,A871,'III K'!B:B)</f>
        <v>0</v>
      </c>
      <c r="H871" s="40">
        <f>SUMIF('III K'!A:A,A871,'III K'!C:C)</f>
        <v>0</v>
      </c>
      <c r="I871" s="40">
        <f>SUMIF('IV K'!A:A,A871,'IV K'!B:B)</f>
        <v>0</v>
      </c>
      <c r="J871" s="40">
        <f>SUMIF('IV K'!A:A,A871,'IV K'!C:C)</f>
        <v>0</v>
      </c>
      <c r="K871" s="40">
        <f>SUMIF('2021 BEZ CLP'!A:A,A871,'2021 BEZ CLP'!B:B)</f>
        <v>0</v>
      </c>
      <c r="L871" s="40">
        <f>SUMIF('2021 BEZ CLP'!A:A,A871,'2021 BEZ CLP'!C:C)</f>
        <v>0</v>
      </c>
    </row>
    <row r="872" spans="1:12">
      <c r="A872" s="44"/>
      <c r="B872" s="44"/>
      <c r="C872" s="3">
        <f>SUMIF('I K'!A:A,A872,'I K'!B:B)</f>
        <v>0</v>
      </c>
      <c r="D872" s="3">
        <f>SUMIF('I K'!A:A,A872,'I K'!C:C)</f>
        <v>0</v>
      </c>
      <c r="E872" s="3">
        <f>SUMIF('II K'!A:A,A872,'II K'!B:B)</f>
        <v>0</v>
      </c>
      <c r="F872" s="40">
        <f>SUMIF('II K'!A:A,A872,'II K'!C:C)</f>
        <v>0</v>
      </c>
      <c r="G872" s="40">
        <f>SUMIF('III K'!A:A,A872,'III K'!B:B)</f>
        <v>0</v>
      </c>
      <c r="H872" s="40">
        <f>SUMIF('III K'!A:A,A872,'III K'!C:C)</f>
        <v>0</v>
      </c>
      <c r="I872" s="40">
        <f>SUMIF('IV K'!A:A,A872,'IV K'!B:B)</f>
        <v>0</v>
      </c>
      <c r="J872" s="40">
        <f>SUMIF('IV K'!A:A,A872,'IV K'!C:C)</f>
        <v>0</v>
      </c>
      <c r="K872" s="40">
        <f>SUMIF('2021 BEZ CLP'!A:A,A872,'2021 BEZ CLP'!B:B)</f>
        <v>0</v>
      </c>
      <c r="L872" s="40">
        <f>SUMIF('2021 BEZ CLP'!A:A,A872,'2021 BEZ CLP'!C:C)</f>
        <v>0</v>
      </c>
    </row>
    <row r="873" spans="1:12">
      <c r="A873" s="44"/>
      <c r="B873" s="44"/>
      <c r="C873" s="3">
        <f>SUMIF('I K'!A:A,A873,'I K'!B:B)</f>
        <v>0</v>
      </c>
      <c r="D873" s="3">
        <f>SUMIF('I K'!A:A,A873,'I K'!C:C)</f>
        <v>0</v>
      </c>
      <c r="E873" s="3">
        <f>SUMIF('II K'!A:A,A873,'II K'!B:B)</f>
        <v>0</v>
      </c>
      <c r="F873" s="40">
        <f>SUMIF('II K'!A:A,A873,'II K'!C:C)</f>
        <v>0</v>
      </c>
      <c r="G873" s="40">
        <f>SUMIF('III K'!A:A,A873,'III K'!B:B)</f>
        <v>0</v>
      </c>
      <c r="H873" s="40">
        <f>SUMIF('III K'!A:A,A873,'III K'!C:C)</f>
        <v>0</v>
      </c>
      <c r="I873" s="40">
        <f>SUMIF('IV K'!A:A,A873,'IV K'!B:B)</f>
        <v>0</v>
      </c>
      <c r="J873" s="40">
        <f>SUMIF('IV K'!A:A,A873,'IV K'!C:C)</f>
        <v>0</v>
      </c>
      <c r="K873" s="40">
        <f>SUMIF('2021 BEZ CLP'!A:A,A873,'2021 BEZ CLP'!B:B)</f>
        <v>0</v>
      </c>
      <c r="L873" s="40">
        <f>SUMIF('2021 BEZ CLP'!A:A,A873,'2021 BEZ CLP'!C:C)</f>
        <v>0</v>
      </c>
    </row>
    <row r="874" spans="1:12">
      <c r="A874" s="44"/>
      <c r="B874" s="44"/>
      <c r="C874" s="3">
        <f>SUMIF('I K'!A:A,A874,'I K'!B:B)</f>
        <v>0</v>
      </c>
      <c r="D874" s="3">
        <f>SUMIF('I K'!A:A,A874,'I K'!C:C)</f>
        <v>0</v>
      </c>
      <c r="E874" s="3">
        <f>SUMIF('II K'!A:A,A874,'II K'!B:B)</f>
        <v>0</v>
      </c>
      <c r="F874" s="40">
        <f>SUMIF('II K'!A:A,A874,'II K'!C:C)</f>
        <v>0</v>
      </c>
      <c r="G874" s="40">
        <f>SUMIF('III K'!A:A,A874,'III K'!B:B)</f>
        <v>0</v>
      </c>
      <c r="H874" s="40">
        <f>SUMIF('III K'!A:A,A874,'III K'!C:C)</f>
        <v>0</v>
      </c>
      <c r="I874" s="40">
        <f>SUMIF('IV K'!A:A,A874,'IV K'!B:B)</f>
        <v>0</v>
      </c>
      <c r="J874" s="40">
        <f>SUMIF('IV K'!A:A,A874,'IV K'!C:C)</f>
        <v>0</v>
      </c>
      <c r="K874" s="40">
        <f>SUMIF('2021 BEZ CLP'!A:A,A874,'2021 BEZ CLP'!B:B)</f>
        <v>0</v>
      </c>
      <c r="L874" s="40">
        <f>SUMIF('2021 BEZ CLP'!A:A,A874,'2021 BEZ CLP'!C:C)</f>
        <v>0</v>
      </c>
    </row>
    <row r="875" spans="1:12">
      <c r="A875" s="44"/>
      <c r="B875" s="44"/>
      <c r="C875" s="3">
        <f>SUMIF('I K'!A:A,A875,'I K'!B:B)</f>
        <v>0</v>
      </c>
      <c r="D875" s="3">
        <f>SUMIF('I K'!A:A,A875,'I K'!C:C)</f>
        <v>0</v>
      </c>
      <c r="E875" s="3">
        <f>SUMIF('II K'!A:A,A875,'II K'!B:B)</f>
        <v>0</v>
      </c>
      <c r="F875" s="40">
        <f>SUMIF('II K'!A:A,A875,'II K'!C:C)</f>
        <v>0</v>
      </c>
      <c r="G875" s="40">
        <f>SUMIF('III K'!A:A,A875,'III K'!B:B)</f>
        <v>0</v>
      </c>
      <c r="H875" s="40">
        <f>SUMIF('III K'!A:A,A875,'III K'!C:C)</f>
        <v>0</v>
      </c>
      <c r="I875" s="40">
        <f>SUMIF('IV K'!A:A,A875,'IV K'!B:B)</f>
        <v>0</v>
      </c>
      <c r="J875" s="40">
        <f>SUMIF('IV K'!A:A,A875,'IV K'!C:C)</f>
        <v>0</v>
      </c>
      <c r="K875" s="40">
        <f>SUMIF('2021 BEZ CLP'!A:A,A875,'2021 BEZ CLP'!B:B)</f>
        <v>0</v>
      </c>
      <c r="L875" s="40">
        <f>SUMIF('2021 BEZ CLP'!A:A,A875,'2021 BEZ CLP'!C:C)</f>
        <v>0</v>
      </c>
    </row>
    <row r="876" spans="1:12">
      <c r="A876" s="44"/>
      <c r="B876" s="44"/>
      <c r="C876" s="3">
        <f>SUMIF('I K'!A:A,A876,'I K'!B:B)</f>
        <v>0</v>
      </c>
      <c r="D876" s="3">
        <f>SUMIF('I K'!A:A,A876,'I K'!C:C)</f>
        <v>0</v>
      </c>
      <c r="E876" s="3">
        <f>SUMIF('II K'!A:A,A876,'II K'!B:B)</f>
        <v>0</v>
      </c>
      <c r="F876" s="40">
        <f>SUMIF('II K'!A:A,A876,'II K'!C:C)</f>
        <v>0</v>
      </c>
      <c r="G876" s="40">
        <f>SUMIF('III K'!A:A,A876,'III K'!B:B)</f>
        <v>0</v>
      </c>
      <c r="H876" s="40">
        <f>SUMIF('III K'!A:A,A876,'III K'!C:C)</f>
        <v>0</v>
      </c>
      <c r="I876" s="40">
        <f>SUMIF('IV K'!A:A,A876,'IV K'!B:B)</f>
        <v>0</v>
      </c>
      <c r="J876" s="40">
        <f>SUMIF('IV K'!A:A,A876,'IV K'!C:C)</f>
        <v>0</v>
      </c>
      <c r="K876" s="40">
        <f>SUMIF('2021 BEZ CLP'!A:A,A876,'2021 BEZ CLP'!B:B)</f>
        <v>0</v>
      </c>
      <c r="L876" s="40">
        <f>SUMIF('2021 BEZ CLP'!A:A,A876,'2021 BEZ CLP'!C:C)</f>
        <v>0</v>
      </c>
    </row>
    <row r="877" spans="1:12">
      <c r="A877" s="44"/>
      <c r="B877" s="44"/>
      <c r="C877" s="3">
        <f>SUMIF('I K'!A:A,A877,'I K'!B:B)</f>
        <v>0</v>
      </c>
      <c r="D877" s="3">
        <f>SUMIF('I K'!A:A,A877,'I K'!C:C)</f>
        <v>0</v>
      </c>
      <c r="E877" s="3">
        <f>SUMIF('II K'!A:A,A877,'II K'!B:B)</f>
        <v>0</v>
      </c>
      <c r="F877" s="40">
        <f>SUMIF('II K'!A:A,A877,'II K'!C:C)</f>
        <v>0</v>
      </c>
      <c r="G877" s="40">
        <f>SUMIF('III K'!A:A,A877,'III K'!B:B)</f>
        <v>0</v>
      </c>
      <c r="H877" s="40">
        <f>SUMIF('III K'!A:A,A877,'III K'!C:C)</f>
        <v>0</v>
      </c>
      <c r="I877" s="40">
        <f>SUMIF('IV K'!A:A,A877,'IV K'!B:B)</f>
        <v>0</v>
      </c>
      <c r="J877" s="40">
        <f>SUMIF('IV K'!A:A,A877,'IV K'!C:C)</f>
        <v>0</v>
      </c>
      <c r="K877" s="40">
        <f>SUMIF('2021 BEZ CLP'!A:A,A877,'2021 BEZ CLP'!B:B)</f>
        <v>0</v>
      </c>
      <c r="L877" s="40">
        <f>SUMIF('2021 BEZ CLP'!A:A,A877,'2021 BEZ CLP'!C:C)</f>
        <v>0</v>
      </c>
    </row>
    <row r="878" spans="1:12">
      <c r="A878" s="44"/>
      <c r="B878" s="44"/>
      <c r="C878" s="3">
        <f>SUMIF('I K'!A:A,A878,'I K'!B:B)</f>
        <v>0</v>
      </c>
      <c r="D878" s="3">
        <f>SUMIF('I K'!A:A,A878,'I K'!C:C)</f>
        <v>0</v>
      </c>
      <c r="E878" s="3">
        <f>SUMIF('II K'!A:A,A878,'II K'!B:B)</f>
        <v>0</v>
      </c>
      <c r="F878" s="40">
        <f>SUMIF('II K'!A:A,A878,'II K'!C:C)</f>
        <v>0</v>
      </c>
      <c r="G878" s="40">
        <f>SUMIF('III K'!A:A,A878,'III K'!B:B)</f>
        <v>0</v>
      </c>
      <c r="H878" s="40">
        <f>SUMIF('III K'!A:A,A878,'III K'!C:C)</f>
        <v>0</v>
      </c>
      <c r="I878" s="40">
        <f>SUMIF('IV K'!A:A,A878,'IV K'!B:B)</f>
        <v>0</v>
      </c>
      <c r="J878" s="40">
        <f>SUMIF('IV K'!A:A,A878,'IV K'!C:C)</f>
        <v>0</v>
      </c>
      <c r="K878" s="40">
        <f>SUMIF('2021 BEZ CLP'!A:A,A878,'2021 BEZ CLP'!B:B)</f>
        <v>0</v>
      </c>
      <c r="L878" s="40">
        <f>SUMIF('2021 BEZ CLP'!A:A,A878,'2021 BEZ CLP'!C:C)</f>
        <v>0</v>
      </c>
    </row>
    <row r="879" spans="1:12">
      <c r="A879" s="44"/>
      <c r="B879" s="44"/>
      <c r="C879" s="3">
        <f>SUMIF('I K'!A:A,A879,'I K'!B:B)</f>
        <v>0</v>
      </c>
      <c r="D879" s="3">
        <f>SUMIF('I K'!A:A,A879,'I K'!C:C)</f>
        <v>0</v>
      </c>
      <c r="E879" s="3">
        <f>SUMIF('II K'!A:A,A879,'II K'!B:B)</f>
        <v>0</v>
      </c>
      <c r="F879" s="40">
        <f>SUMIF('II K'!A:A,A879,'II K'!C:C)</f>
        <v>0</v>
      </c>
      <c r="G879" s="40">
        <f>SUMIF('III K'!A:A,A879,'III K'!B:B)</f>
        <v>0</v>
      </c>
      <c r="H879" s="40">
        <f>SUMIF('III K'!A:A,A879,'III K'!C:C)</f>
        <v>0</v>
      </c>
      <c r="I879" s="40">
        <f>SUMIF('IV K'!A:A,A879,'IV K'!B:B)</f>
        <v>0</v>
      </c>
      <c r="J879" s="40">
        <f>SUMIF('IV K'!A:A,A879,'IV K'!C:C)</f>
        <v>0</v>
      </c>
      <c r="K879" s="40">
        <f>SUMIF('2021 BEZ CLP'!A:A,A879,'2021 BEZ CLP'!B:B)</f>
        <v>0</v>
      </c>
      <c r="L879" s="40">
        <f>SUMIF('2021 BEZ CLP'!A:A,A879,'2021 BEZ CLP'!C:C)</f>
        <v>0</v>
      </c>
    </row>
    <row r="880" spans="1:12">
      <c r="A880" s="44"/>
      <c r="B880" s="44"/>
      <c r="C880" s="3">
        <f>SUMIF('I K'!A:A,A880,'I K'!B:B)</f>
        <v>0</v>
      </c>
      <c r="D880" s="3">
        <f>SUMIF('I K'!A:A,A880,'I K'!C:C)</f>
        <v>0</v>
      </c>
      <c r="E880" s="3">
        <f>SUMIF('II K'!A:A,A880,'II K'!B:B)</f>
        <v>0</v>
      </c>
      <c r="F880" s="40">
        <f>SUMIF('II K'!A:A,A880,'II K'!C:C)</f>
        <v>0</v>
      </c>
      <c r="G880" s="40">
        <f>SUMIF('III K'!A:A,A880,'III K'!B:B)</f>
        <v>0</v>
      </c>
      <c r="H880" s="40">
        <f>SUMIF('III K'!A:A,A880,'III K'!C:C)</f>
        <v>0</v>
      </c>
      <c r="I880" s="40">
        <f>SUMIF('IV K'!A:A,A880,'IV K'!B:B)</f>
        <v>0</v>
      </c>
      <c r="J880" s="40">
        <f>SUMIF('IV K'!A:A,A880,'IV K'!C:C)</f>
        <v>0</v>
      </c>
      <c r="K880" s="40">
        <f>SUMIF('2021 BEZ CLP'!A:A,A880,'2021 BEZ CLP'!B:B)</f>
        <v>0</v>
      </c>
      <c r="L880" s="40">
        <f>SUMIF('2021 BEZ CLP'!A:A,A880,'2021 BEZ CLP'!C:C)</f>
        <v>0</v>
      </c>
    </row>
    <row r="881" spans="1:12">
      <c r="A881" s="44"/>
      <c r="B881" s="44"/>
      <c r="C881" s="3">
        <f>SUMIF('I K'!A:A,A881,'I K'!B:B)</f>
        <v>0</v>
      </c>
      <c r="D881" s="3">
        <f>SUMIF('I K'!A:A,A881,'I K'!C:C)</f>
        <v>0</v>
      </c>
      <c r="E881" s="3">
        <f>SUMIF('II K'!A:A,A881,'II K'!B:B)</f>
        <v>0</v>
      </c>
      <c r="F881" s="40">
        <f>SUMIF('II K'!A:A,A881,'II K'!C:C)</f>
        <v>0</v>
      </c>
      <c r="G881" s="40">
        <f>SUMIF('III K'!A:A,A881,'III K'!B:B)</f>
        <v>0</v>
      </c>
      <c r="H881" s="40">
        <f>SUMIF('III K'!A:A,A881,'III K'!C:C)</f>
        <v>0</v>
      </c>
      <c r="I881" s="40">
        <f>SUMIF('IV K'!A:A,A881,'IV K'!B:B)</f>
        <v>0</v>
      </c>
      <c r="J881" s="40">
        <f>SUMIF('IV K'!A:A,A881,'IV K'!C:C)</f>
        <v>0</v>
      </c>
      <c r="K881" s="40">
        <f>SUMIF('2021 BEZ CLP'!A:A,A881,'2021 BEZ CLP'!B:B)</f>
        <v>0</v>
      </c>
      <c r="L881" s="40">
        <f>SUMIF('2021 BEZ CLP'!A:A,A881,'2021 BEZ CLP'!C:C)</f>
        <v>0</v>
      </c>
    </row>
    <row r="882" spans="1:12">
      <c r="A882" s="44"/>
      <c r="B882" s="44"/>
      <c r="C882" s="3">
        <f>SUMIF('I K'!A:A,A882,'I K'!B:B)</f>
        <v>0</v>
      </c>
      <c r="D882" s="3">
        <f>SUMIF('I K'!A:A,A882,'I K'!C:C)</f>
        <v>0</v>
      </c>
      <c r="E882" s="3">
        <f>SUMIF('II K'!A:A,A882,'II K'!B:B)</f>
        <v>0</v>
      </c>
      <c r="F882" s="40">
        <f>SUMIF('II K'!A:A,A882,'II K'!C:C)</f>
        <v>0</v>
      </c>
      <c r="G882" s="40">
        <f>SUMIF('III K'!A:A,A882,'III K'!B:B)</f>
        <v>0</v>
      </c>
      <c r="H882" s="40">
        <f>SUMIF('III K'!A:A,A882,'III K'!C:C)</f>
        <v>0</v>
      </c>
      <c r="I882" s="40">
        <f>SUMIF('IV K'!A:A,A882,'IV K'!B:B)</f>
        <v>0</v>
      </c>
      <c r="J882" s="40">
        <f>SUMIF('IV K'!A:A,A882,'IV K'!C:C)</f>
        <v>0</v>
      </c>
      <c r="K882" s="40">
        <f>SUMIF('2021 BEZ CLP'!A:A,A882,'2021 BEZ CLP'!B:B)</f>
        <v>0</v>
      </c>
      <c r="L882" s="40">
        <f>SUMIF('2021 BEZ CLP'!A:A,A882,'2021 BEZ CLP'!C:C)</f>
        <v>0</v>
      </c>
    </row>
    <row r="883" spans="1:12">
      <c r="A883" s="28"/>
      <c r="B883" s="44"/>
      <c r="C883" s="3">
        <f>SUMIF('I K'!A:A,A883,'I K'!B:B)</f>
        <v>0</v>
      </c>
      <c r="D883" s="3">
        <f>SUMIF('I K'!A:A,A883,'I K'!C:C)</f>
        <v>0</v>
      </c>
      <c r="E883" s="3">
        <f>SUMIF('II K'!A:A,A883,'II K'!B:B)</f>
        <v>0</v>
      </c>
      <c r="F883" s="40">
        <f>SUMIF('II K'!A:A,A883,'II K'!C:C)</f>
        <v>0</v>
      </c>
      <c r="G883" s="40">
        <f>SUMIF('III K'!A:A,A883,'III K'!B:B)</f>
        <v>0</v>
      </c>
      <c r="H883" s="40">
        <f>SUMIF('III K'!A:A,A883,'III K'!C:C)</f>
        <v>0</v>
      </c>
      <c r="I883" s="40">
        <f>SUMIF('IV K'!A:A,A883,'IV K'!B:B)</f>
        <v>0</v>
      </c>
      <c r="J883" s="40">
        <f>SUMIF('IV K'!A:A,A883,'IV K'!C:C)</f>
        <v>0</v>
      </c>
      <c r="K883" s="40">
        <f>SUMIF('2021 BEZ CLP'!A:A,A883,'2021 BEZ CLP'!B:B)</f>
        <v>0</v>
      </c>
      <c r="L883" s="40">
        <f>SUMIF('2021 BEZ CLP'!A:A,A883,'2021 BEZ CLP'!C:C)</f>
        <v>0</v>
      </c>
    </row>
    <row r="884" spans="1:12">
      <c r="A884" s="28"/>
      <c r="B884" s="44"/>
      <c r="C884" s="3">
        <f>SUMIF('I K'!A:A,A884,'I K'!B:B)</f>
        <v>0</v>
      </c>
      <c r="D884" s="3">
        <f>SUMIF('I K'!A:A,A884,'I K'!C:C)</f>
        <v>0</v>
      </c>
      <c r="E884" s="3">
        <f>SUMIF('II K'!A:A,A884,'II K'!B:B)</f>
        <v>0</v>
      </c>
      <c r="F884" s="40">
        <f>SUMIF('II K'!A:A,A884,'II K'!C:C)</f>
        <v>0</v>
      </c>
      <c r="G884" s="40">
        <f>SUMIF('III K'!A:A,A884,'III K'!B:B)</f>
        <v>0</v>
      </c>
      <c r="H884" s="40">
        <f>SUMIF('III K'!A:A,A884,'III K'!C:C)</f>
        <v>0</v>
      </c>
      <c r="I884" s="40">
        <f>SUMIF('IV K'!A:A,A884,'IV K'!B:B)</f>
        <v>0</v>
      </c>
      <c r="J884" s="40">
        <f>SUMIF('IV K'!A:A,A884,'IV K'!C:C)</f>
        <v>0</v>
      </c>
      <c r="K884" s="40">
        <f>SUMIF('2021 BEZ CLP'!A:A,A884,'2021 BEZ CLP'!B:B)</f>
        <v>0</v>
      </c>
      <c r="L884" s="40">
        <f>SUMIF('2021 BEZ CLP'!A:A,A884,'2021 BEZ CLP'!C:C)</f>
        <v>0</v>
      </c>
    </row>
    <row r="885" spans="1:12">
      <c r="A885" s="28"/>
      <c r="B885" s="44"/>
      <c r="C885" s="3">
        <f>SUMIF('I K'!A:A,A885,'I K'!B:B)</f>
        <v>0</v>
      </c>
      <c r="D885" s="3">
        <f>SUMIF('I K'!A:A,A885,'I K'!C:C)</f>
        <v>0</v>
      </c>
      <c r="E885" s="3">
        <f>SUMIF('II K'!A:A,A885,'II K'!B:B)</f>
        <v>0</v>
      </c>
      <c r="F885" s="40">
        <f>SUMIF('II K'!A:A,A885,'II K'!C:C)</f>
        <v>0</v>
      </c>
      <c r="G885" s="40">
        <f>SUMIF('III K'!A:A,A885,'III K'!B:B)</f>
        <v>0</v>
      </c>
      <c r="H885" s="40">
        <f>SUMIF('III K'!A:A,A885,'III K'!C:C)</f>
        <v>0</v>
      </c>
      <c r="I885" s="40">
        <f>SUMIF('IV K'!A:A,A885,'IV K'!B:B)</f>
        <v>0</v>
      </c>
      <c r="J885" s="40">
        <f>SUMIF('IV K'!A:A,A885,'IV K'!C:C)</f>
        <v>0</v>
      </c>
      <c r="K885" s="40">
        <f>SUMIF('2021 BEZ CLP'!A:A,A885,'2021 BEZ CLP'!B:B)</f>
        <v>0</v>
      </c>
      <c r="L885" s="40">
        <f>SUMIF('2021 BEZ CLP'!A:A,A885,'2021 BEZ CLP'!C:C)</f>
        <v>0</v>
      </c>
    </row>
    <row r="886" spans="1:12">
      <c r="A886" s="44"/>
      <c r="B886" s="44"/>
      <c r="C886" s="3">
        <f>SUMIF('I K'!A:A,A886,'I K'!B:B)</f>
        <v>0</v>
      </c>
      <c r="D886" s="3">
        <f>SUMIF('I K'!A:A,A886,'I K'!C:C)</f>
        <v>0</v>
      </c>
      <c r="E886" s="3">
        <f>SUMIF('II K'!A:A,A886,'II K'!B:B)</f>
        <v>0</v>
      </c>
      <c r="F886" s="40">
        <f>SUMIF('II K'!A:A,A886,'II K'!C:C)</f>
        <v>0</v>
      </c>
      <c r="G886" s="40">
        <f>SUMIF('III K'!A:A,A886,'III K'!B:B)</f>
        <v>0</v>
      </c>
      <c r="H886" s="40">
        <f>SUMIF('III K'!A:A,A886,'III K'!C:C)</f>
        <v>0</v>
      </c>
      <c r="I886" s="40">
        <f>SUMIF('IV K'!A:A,A886,'IV K'!B:B)</f>
        <v>0</v>
      </c>
      <c r="J886" s="40">
        <f>SUMIF('IV K'!A:A,A886,'IV K'!C:C)</f>
        <v>0</v>
      </c>
      <c r="K886" s="40">
        <f>SUMIF('2021 BEZ CLP'!A:A,A886,'2021 BEZ CLP'!B:B)</f>
        <v>0</v>
      </c>
      <c r="L886" s="40">
        <f>SUMIF('2021 BEZ CLP'!A:A,A886,'2021 BEZ CLP'!C:C)</f>
        <v>0</v>
      </c>
    </row>
    <row r="887" spans="1:12">
      <c r="A887" s="44"/>
      <c r="B887" s="44"/>
      <c r="C887" s="3">
        <f>SUMIF('I K'!A:A,A887,'I K'!B:B)</f>
        <v>0</v>
      </c>
      <c r="D887" s="3">
        <f>SUMIF('I K'!A:A,A887,'I K'!C:C)</f>
        <v>0</v>
      </c>
      <c r="E887" s="3">
        <f>SUMIF('II K'!A:A,A887,'II K'!B:B)</f>
        <v>0</v>
      </c>
      <c r="F887" s="40">
        <f>SUMIF('II K'!A:A,A887,'II K'!C:C)</f>
        <v>0</v>
      </c>
      <c r="G887" s="40">
        <f>SUMIF('III K'!A:A,A887,'III K'!B:B)</f>
        <v>0</v>
      </c>
      <c r="H887" s="40">
        <f>SUMIF('III K'!A:A,A887,'III K'!C:C)</f>
        <v>0</v>
      </c>
      <c r="I887" s="40">
        <f>SUMIF('IV K'!A:A,A887,'IV K'!B:B)</f>
        <v>0</v>
      </c>
      <c r="J887" s="40">
        <f>SUMIF('IV K'!A:A,A887,'IV K'!C:C)</f>
        <v>0</v>
      </c>
      <c r="K887" s="40">
        <f>SUMIF('2021 BEZ CLP'!A:A,A887,'2021 BEZ CLP'!B:B)</f>
        <v>0</v>
      </c>
      <c r="L887" s="40">
        <f>SUMIF('2021 BEZ CLP'!A:A,A887,'2021 BEZ CLP'!C:C)</f>
        <v>0</v>
      </c>
    </row>
    <row r="888" spans="1:12">
      <c r="A888" s="44"/>
      <c r="B888" s="44"/>
      <c r="C888" s="3">
        <f>SUMIF('I K'!A:A,A888,'I K'!B:B)</f>
        <v>0</v>
      </c>
      <c r="D888" s="3">
        <f>SUMIF('I K'!A:A,A888,'I K'!C:C)</f>
        <v>0</v>
      </c>
      <c r="E888" s="3">
        <f>SUMIF('II K'!A:A,A888,'II K'!B:B)</f>
        <v>0</v>
      </c>
      <c r="F888" s="40">
        <f>SUMIF('II K'!A:A,A888,'II K'!C:C)</f>
        <v>0</v>
      </c>
      <c r="G888" s="40">
        <f>SUMIF('III K'!A:A,A888,'III K'!B:B)</f>
        <v>0</v>
      </c>
      <c r="H888" s="40">
        <f>SUMIF('III K'!A:A,A888,'III K'!C:C)</f>
        <v>0</v>
      </c>
      <c r="I888" s="40">
        <f>SUMIF('IV K'!A:A,A888,'IV K'!B:B)</f>
        <v>0</v>
      </c>
      <c r="J888" s="40">
        <f>SUMIF('IV K'!A:A,A888,'IV K'!C:C)</f>
        <v>0</v>
      </c>
      <c r="K888" s="40">
        <f>SUMIF('2021 BEZ CLP'!A:A,A888,'2021 BEZ CLP'!B:B)</f>
        <v>0</v>
      </c>
      <c r="L888" s="40">
        <f>SUMIF('2021 BEZ CLP'!A:A,A888,'2021 BEZ CLP'!C:C)</f>
        <v>0</v>
      </c>
    </row>
    <row r="889" spans="1:12">
      <c r="A889" s="44"/>
      <c r="B889" s="44"/>
      <c r="C889" s="3">
        <f>SUMIF('I K'!A:A,A889,'I K'!B:B)</f>
        <v>0</v>
      </c>
      <c r="D889" s="3">
        <f>SUMIF('I K'!A:A,A889,'I K'!C:C)</f>
        <v>0</v>
      </c>
      <c r="E889" s="3">
        <f>SUMIF('II K'!A:A,A889,'II K'!B:B)</f>
        <v>0</v>
      </c>
      <c r="F889" s="40">
        <f>SUMIF('II K'!A:A,A889,'II K'!C:C)</f>
        <v>0</v>
      </c>
      <c r="G889" s="40">
        <f>SUMIF('III K'!A:A,A889,'III K'!B:B)</f>
        <v>0</v>
      </c>
      <c r="H889" s="40">
        <f>SUMIF('III K'!A:A,A889,'III K'!C:C)</f>
        <v>0</v>
      </c>
      <c r="I889" s="40">
        <f>SUMIF('IV K'!A:A,A889,'IV K'!B:B)</f>
        <v>0</v>
      </c>
      <c r="J889" s="40">
        <f>SUMIF('IV K'!A:A,A889,'IV K'!C:C)</f>
        <v>0</v>
      </c>
      <c r="K889" s="40">
        <f>SUMIF('2021 BEZ CLP'!A:A,A889,'2021 BEZ CLP'!B:B)</f>
        <v>0</v>
      </c>
      <c r="L889" s="40">
        <f>SUMIF('2021 BEZ CLP'!A:A,A889,'2021 BEZ CLP'!C:C)</f>
        <v>0</v>
      </c>
    </row>
    <row r="890" spans="1:12">
      <c r="A890" s="44"/>
      <c r="B890" s="44"/>
      <c r="C890" s="3">
        <f>SUMIF('I K'!A:A,A890,'I K'!B:B)</f>
        <v>0</v>
      </c>
      <c r="D890" s="3">
        <f>SUMIF('I K'!A:A,A890,'I K'!C:C)</f>
        <v>0</v>
      </c>
      <c r="E890" s="3">
        <f>SUMIF('II K'!A:A,A890,'II K'!B:B)</f>
        <v>0</v>
      </c>
      <c r="F890" s="40">
        <f>SUMIF('II K'!A:A,A890,'II K'!C:C)</f>
        <v>0</v>
      </c>
      <c r="G890" s="40">
        <f>SUMIF('III K'!A:A,A890,'III K'!B:B)</f>
        <v>0</v>
      </c>
      <c r="H890" s="40">
        <f>SUMIF('III K'!A:A,A890,'III K'!C:C)</f>
        <v>0</v>
      </c>
      <c r="I890" s="40">
        <f>SUMIF('IV K'!A:A,A890,'IV K'!B:B)</f>
        <v>0</v>
      </c>
      <c r="J890" s="40">
        <f>SUMIF('IV K'!A:A,A890,'IV K'!C:C)</f>
        <v>0</v>
      </c>
      <c r="K890" s="40">
        <f>SUMIF('2021 BEZ CLP'!A:A,A890,'2021 BEZ CLP'!B:B)</f>
        <v>0</v>
      </c>
      <c r="L890" s="40">
        <f>SUMIF('2021 BEZ CLP'!A:A,A890,'2021 BEZ CLP'!C:C)</f>
        <v>0</v>
      </c>
    </row>
    <row r="891" spans="1:12">
      <c r="A891" s="44"/>
      <c r="B891" s="44"/>
      <c r="C891" s="3">
        <f>SUMIF('I K'!A:A,A891,'I K'!B:B)</f>
        <v>0</v>
      </c>
      <c r="D891" s="3">
        <f>SUMIF('I K'!A:A,A891,'I K'!C:C)</f>
        <v>0</v>
      </c>
      <c r="E891" s="3">
        <f>SUMIF('II K'!A:A,A891,'II K'!B:B)</f>
        <v>0</v>
      </c>
      <c r="F891" s="40">
        <f>SUMIF('II K'!A:A,A891,'II K'!C:C)</f>
        <v>0</v>
      </c>
      <c r="G891" s="40">
        <f>SUMIF('III K'!A:A,A891,'III K'!B:B)</f>
        <v>0</v>
      </c>
      <c r="H891" s="40">
        <f>SUMIF('III K'!A:A,A891,'III K'!C:C)</f>
        <v>0</v>
      </c>
      <c r="I891" s="40">
        <f>SUMIF('IV K'!A:A,A891,'IV K'!B:B)</f>
        <v>0</v>
      </c>
      <c r="J891" s="40">
        <f>SUMIF('IV K'!A:A,A891,'IV K'!C:C)</f>
        <v>0</v>
      </c>
      <c r="K891" s="40">
        <f>SUMIF('2021 BEZ CLP'!A:A,A891,'2021 BEZ CLP'!B:B)</f>
        <v>0</v>
      </c>
      <c r="L891" s="40">
        <f>SUMIF('2021 BEZ CLP'!A:A,A891,'2021 BEZ CLP'!C:C)</f>
        <v>0</v>
      </c>
    </row>
    <row r="892" spans="1:12">
      <c r="A892" s="44"/>
      <c r="B892" s="44"/>
      <c r="C892" s="3">
        <f>SUMIF('I K'!A:A,A892,'I K'!B:B)</f>
        <v>0</v>
      </c>
      <c r="D892" s="3">
        <f>SUMIF('I K'!A:A,A892,'I K'!C:C)</f>
        <v>0</v>
      </c>
      <c r="E892" s="3">
        <f>SUMIF('II K'!A:A,A892,'II K'!B:B)</f>
        <v>0</v>
      </c>
      <c r="F892" s="40">
        <f>SUMIF('II K'!A:A,A892,'II K'!C:C)</f>
        <v>0</v>
      </c>
      <c r="G892" s="40">
        <f>SUMIF('III K'!A:A,A892,'III K'!B:B)</f>
        <v>0</v>
      </c>
      <c r="H892" s="40">
        <f>SUMIF('III K'!A:A,A892,'III K'!C:C)</f>
        <v>0</v>
      </c>
      <c r="I892" s="40">
        <f>SUMIF('IV K'!A:A,A892,'IV K'!B:B)</f>
        <v>0</v>
      </c>
      <c r="J892" s="40">
        <f>SUMIF('IV K'!A:A,A892,'IV K'!C:C)</f>
        <v>0</v>
      </c>
      <c r="K892" s="40">
        <f>SUMIF('2021 BEZ CLP'!A:A,A892,'2021 BEZ CLP'!B:B)</f>
        <v>0</v>
      </c>
      <c r="L892" s="40">
        <f>SUMIF('2021 BEZ CLP'!A:A,A892,'2021 BEZ CLP'!C:C)</f>
        <v>0</v>
      </c>
    </row>
    <row r="893" spans="1:12">
      <c r="A893" s="44"/>
      <c r="B893" s="44"/>
      <c r="C893" s="3">
        <f>SUMIF('I K'!A:A,A893,'I K'!B:B)</f>
        <v>0</v>
      </c>
      <c r="D893" s="3">
        <f>SUMIF('I K'!A:A,A893,'I K'!C:C)</f>
        <v>0</v>
      </c>
      <c r="E893" s="3">
        <f>SUMIF('II K'!A:A,A893,'II K'!B:B)</f>
        <v>0</v>
      </c>
      <c r="F893" s="40">
        <f>SUMIF('II K'!A:A,A893,'II K'!C:C)</f>
        <v>0</v>
      </c>
      <c r="G893" s="40">
        <f>SUMIF('III K'!A:A,A893,'III K'!B:B)</f>
        <v>0</v>
      </c>
      <c r="H893" s="40">
        <f>SUMIF('III K'!A:A,A893,'III K'!C:C)</f>
        <v>0</v>
      </c>
      <c r="I893" s="40">
        <f>SUMIF('IV K'!A:A,A893,'IV K'!B:B)</f>
        <v>0</v>
      </c>
      <c r="J893" s="40">
        <f>SUMIF('IV K'!A:A,A893,'IV K'!C:C)</f>
        <v>0</v>
      </c>
      <c r="K893" s="40">
        <f>SUMIF('2021 BEZ CLP'!A:A,A893,'2021 BEZ CLP'!B:B)</f>
        <v>0</v>
      </c>
      <c r="L893" s="40">
        <f>SUMIF('2021 BEZ CLP'!A:A,A893,'2021 BEZ CLP'!C:C)</f>
        <v>0</v>
      </c>
    </row>
    <row r="894" spans="1:12">
      <c r="A894" s="45"/>
      <c r="B894" s="44"/>
      <c r="C894" s="3">
        <f>SUMIF('I K'!A:A,A894,'I K'!B:B)</f>
        <v>0</v>
      </c>
      <c r="D894" s="3">
        <f>SUMIF('I K'!A:A,A894,'I K'!C:C)</f>
        <v>0</v>
      </c>
      <c r="E894" s="3">
        <f>SUMIF('II K'!A:A,A894,'II K'!B:B)</f>
        <v>0</v>
      </c>
      <c r="F894" s="40">
        <f>SUMIF('II K'!A:A,A894,'II K'!C:C)</f>
        <v>0</v>
      </c>
      <c r="G894" s="40">
        <f>SUMIF('III K'!A:A,A894,'III K'!B:B)</f>
        <v>0</v>
      </c>
      <c r="H894" s="40">
        <f>SUMIF('III K'!A:A,A894,'III K'!C:C)</f>
        <v>0</v>
      </c>
      <c r="I894" s="40">
        <f>SUMIF('IV K'!A:A,A894,'IV K'!B:B)</f>
        <v>0</v>
      </c>
      <c r="J894" s="40">
        <f>SUMIF('IV K'!A:A,A894,'IV K'!C:C)</f>
        <v>0</v>
      </c>
      <c r="K894" s="40">
        <f>SUMIF('2021 BEZ CLP'!A:A,A894,'2021 BEZ CLP'!B:B)</f>
        <v>0</v>
      </c>
      <c r="L894" s="40">
        <f>SUMIF('2021 BEZ CLP'!A:A,A894,'2021 BEZ CLP'!C:C)</f>
        <v>0</v>
      </c>
    </row>
    <row r="895" spans="1:12">
      <c r="A895" s="45"/>
      <c r="B895" s="44"/>
      <c r="C895" s="3">
        <f>SUMIF('I K'!A:A,A895,'I K'!B:B)</f>
        <v>0</v>
      </c>
      <c r="D895" s="3">
        <f>SUMIF('I K'!A:A,A895,'I K'!C:C)</f>
        <v>0</v>
      </c>
      <c r="E895" s="3">
        <f>SUMIF('II K'!A:A,A895,'II K'!B:B)</f>
        <v>0</v>
      </c>
      <c r="F895" s="40">
        <f>SUMIF('II K'!A:A,A895,'II K'!C:C)</f>
        <v>0</v>
      </c>
      <c r="G895" s="40">
        <f>SUMIF('III K'!A:A,A895,'III K'!B:B)</f>
        <v>0</v>
      </c>
      <c r="H895" s="40">
        <f>SUMIF('III K'!A:A,A895,'III K'!C:C)</f>
        <v>0</v>
      </c>
      <c r="I895" s="40">
        <f>SUMIF('IV K'!A:A,A895,'IV K'!B:B)</f>
        <v>0</v>
      </c>
      <c r="J895" s="40">
        <f>SUMIF('IV K'!A:A,A895,'IV K'!C:C)</f>
        <v>0</v>
      </c>
      <c r="K895" s="40">
        <f>SUMIF('2021 BEZ CLP'!A:A,A895,'2021 BEZ CLP'!B:B)</f>
        <v>0</v>
      </c>
      <c r="L895" s="40">
        <f>SUMIF('2021 BEZ CLP'!A:A,A895,'2021 BEZ CLP'!C:C)</f>
        <v>0</v>
      </c>
    </row>
    <row r="896" spans="1:12">
      <c r="A896" s="45"/>
      <c r="B896" s="44"/>
      <c r="C896" s="3">
        <f>SUMIF('I K'!A:A,A896,'I K'!B:B)</f>
        <v>0</v>
      </c>
      <c r="D896" s="3">
        <f>SUMIF('I K'!A:A,A896,'I K'!C:C)</f>
        <v>0</v>
      </c>
      <c r="E896" s="3">
        <f>SUMIF('II K'!A:A,A896,'II K'!B:B)</f>
        <v>0</v>
      </c>
      <c r="F896" s="40">
        <f>SUMIF('II K'!A:A,A896,'II K'!C:C)</f>
        <v>0</v>
      </c>
      <c r="G896" s="40">
        <f>SUMIF('III K'!A:A,A896,'III K'!B:B)</f>
        <v>0</v>
      </c>
      <c r="H896" s="40">
        <f>SUMIF('III K'!A:A,A896,'III K'!C:C)</f>
        <v>0</v>
      </c>
      <c r="I896" s="40">
        <f>SUMIF('IV K'!A:A,A896,'IV K'!B:B)</f>
        <v>0</v>
      </c>
      <c r="J896" s="40">
        <f>SUMIF('IV K'!A:A,A896,'IV K'!C:C)</f>
        <v>0</v>
      </c>
      <c r="K896" s="40">
        <f>SUMIF('2021 BEZ CLP'!A:A,A896,'2021 BEZ CLP'!B:B)</f>
        <v>0</v>
      </c>
      <c r="L896" s="40">
        <f>SUMIF('2021 BEZ CLP'!A:A,A896,'2021 BEZ CLP'!C:C)</f>
        <v>0</v>
      </c>
    </row>
    <row r="897" spans="1:12">
      <c r="A897" s="45"/>
      <c r="B897" s="44"/>
      <c r="C897" s="3">
        <f>SUMIF('I K'!A:A,A897,'I K'!B:B)</f>
        <v>0</v>
      </c>
      <c r="D897" s="3">
        <f>SUMIF('I K'!A:A,A897,'I K'!C:C)</f>
        <v>0</v>
      </c>
      <c r="E897" s="3">
        <f>SUMIF('II K'!A:A,A897,'II K'!B:B)</f>
        <v>0</v>
      </c>
      <c r="F897" s="38">
        <f>SUMIF('II K'!A:A,A897,'II K'!C:C)</f>
        <v>0</v>
      </c>
      <c r="G897" s="38">
        <f>SUMIF('III K'!A:A,A897,'III K'!B:B)</f>
        <v>0</v>
      </c>
      <c r="H897" s="38">
        <f>SUMIF('III K'!A:A,A897,'III K'!C:C)</f>
        <v>0</v>
      </c>
      <c r="I897" s="38">
        <f>SUMIF('IV K'!A:A,A897,'IV K'!B:B)</f>
        <v>0</v>
      </c>
      <c r="J897" s="38">
        <f>SUMIF('IV K'!A:A,A897,'IV K'!C:C)</f>
        <v>0</v>
      </c>
      <c r="K897" s="38">
        <f>SUMIF('2021 BEZ CLP'!A:A,A897,'2021 BEZ CLP'!B:B)</f>
        <v>0</v>
      </c>
      <c r="L897" s="38">
        <f>SUMIF('2021 BEZ CLP'!A:A,A897,'2021 BEZ CLP'!C:C)</f>
        <v>0</v>
      </c>
    </row>
    <row r="898" spans="1:12">
      <c r="A898" s="44"/>
      <c r="B898" s="44"/>
      <c r="C898" s="3">
        <f>SUMIF('I K'!A:A,A898,'I K'!B:B)</f>
        <v>0</v>
      </c>
      <c r="D898" s="3">
        <f>SUMIF('I K'!A:A,A898,'I K'!C:C)</f>
        <v>0</v>
      </c>
      <c r="E898" s="3">
        <f>SUMIF('II K'!A:A,A898,'II K'!B:B)</f>
        <v>0</v>
      </c>
      <c r="F898" s="38">
        <f>SUMIF('II K'!A:A,A898,'II K'!C:C)</f>
        <v>0</v>
      </c>
      <c r="G898" s="38">
        <f>SUMIF('III K'!A:A,A898,'III K'!B:B)</f>
        <v>0</v>
      </c>
      <c r="H898" s="38">
        <f>SUMIF('III K'!A:A,A898,'III K'!C:C)</f>
        <v>0</v>
      </c>
      <c r="I898" s="38">
        <f>SUMIF('IV K'!A:A,A898,'IV K'!B:B)</f>
        <v>0</v>
      </c>
      <c r="J898" s="38">
        <f>SUMIF('IV K'!A:A,A898,'IV K'!C:C)</f>
        <v>0</v>
      </c>
      <c r="K898" s="38">
        <f>SUMIF('2021 BEZ CLP'!A:A,A898,'2021 BEZ CLP'!B:B)</f>
        <v>0</v>
      </c>
      <c r="L898" s="38">
        <f>SUMIF('2021 BEZ CLP'!A:A,A898,'2021 BEZ CLP'!C:C)</f>
        <v>0</v>
      </c>
    </row>
    <row r="899" spans="1:12">
      <c r="A899" s="44"/>
      <c r="B899" s="44"/>
      <c r="C899" s="3">
        <f>SUMIF('I K'!A:A,A899,'I K'!B:B)</f>
        <v>0</v>
      </c>
      <c r="D899" s="3">
        <f>SUMIF('I K'!A:A,A899,'I K'!C:C)</f>
        <v>0</v>
      </c>
      <c r="E899" s="3">
        <f>SUMIF('II K'!A:A,A899,'II K'!B:B)</f>
        <v>0</v>
      </c>
      <c r="F899" s="38">
        <f>SUMIF('II K'!A:A,A899,'II K'!C:C)</f>
        <v>0</v>
      </c>
      <c r="G899" s="38">
        <f>SUMIF('III K'!A:A,A899,'III K'!B:B)</f>
        <v>0</v>
      </c>
      <c r="H899" s="38">
        <f>SUMIF('III K'!A:A,A899,'III K'!C:C)</f>
        <v>0</v>
      </c>
      <c r="I899" s="38">
        <f>SUMIF('IV K'!A:A,A899,'IV K'!B:B)</f>
        <v>0</v>
      </c>
      <c r="J899" s="38">
        <f>SUMIF('IV K'!A:A,A899,'IV K'!C:C)</f>
        <v>0</v>
      </c>
      <c r="K899" s="38">
        <f>SUMIF('2021 BEZ CLP'!A:A,A899,'2021 BEZ CLP'!B:B)</f>
        <v>0</v>
      </c>
      <c r="L899" s="38">
        <f>SUMIF('2021 BEZ CLP'!A:A,A899,'2021 BEZ CLP'!C:C)</f>
        <v>0</v>
      </c>
    </row>
    <row r="900" spans="1:12">
      <c r="A900" s="44"/>
      <c r="B900" s="44"/>
      <c r="C900" s="3">
        <f>SUMIF('I K'!A:A,A900,'I K'!B:B)</f>
        <v>0</v>
      </c>
      <c r="D900" s="3">
        <f>SUMIF('I K'!A:A,A900,'I K'!C:C)</f>
        <v>0</v>
      </c>
      <c r="E900" s="3">
        <f>SUMIF('II K'!A:A,A900,'II K'!B:B)</f>
        <v>0</v>
      </c>
      <c r="F900" s="38">
        <f>SUMIF('II K'!A:A,A900,'II K'!C:C)</f>
        <v>0</v>
      </c>
      <c r="G900" s="38">
        <f>SUMIF('III K'!A:A,A900,'III K'!B:B)</f>
        <v>0</v>
      </c>
      <c r="H900" s="38">
        <f>SUMIF('III K'!A:A,A900,'III K'!C:C)</f>
        <v>0</v>
      </c>
      <c r="I900" s="38">
        <f>SUMIF('IV K'!A:A,A900,'IV K'!B:B)</f>
        <v>0</v>
      </c>
      <c r="J900" s="38">
        <f>SUMIF('IV K'!A:A,A900,'IV K'!C:C)</f>
        <v>0</v>
      </c>
      <c r="K900" s="38">
        <f>SUMIF('2021 BEZ CLP'!A:A,A900,'2021 BEZ CLP'!B:B)</f>
        <v>0</v>
      </c>
      <c r="L900" s="38">
        <f>SUMIF('2021 BEZ CLP'!A:A,A900,'2021 BEZ CLP'!C:C)</f>
        <v>0</v>
      </c>
    </row>
    <row r="901" spans="1:12">
      <c r="A901" s="44"/>
      <c r="B901" s="44"/>
      <c r="C901" s="3">
        <f>SUMIF('I K'!A:A,A901,'I K'!B:B)</f>
        <v>0</v>
      </c>
      <c r="D901" s="3">
        <f>SUMIF('I K'!A:A,A901,'I K'!C:C)</f>
        <v>0</v>
      </c>
      <c r="E901" s="3">
        <f>SUMIF('II K'!A:A,A901,'II K'!B:B)</f>
        <v>0</v>
      </c>
      <c r="F901" s="38">
        <f>SUMIF('II K'!A:A,A901,'II K'!C:C)</f>
        <v>0</v>
      </c>
      <c r="G901" s="38">
        <f>SUMIF('III K'!A:A,A901,'III K'!B:B)</f>
        <v>0</v>
      </c>
      <c r="H901" s="38">
        <f>SUMIF('III K'!A:A,A901,'III K'!C:C)</f>
        <v>0</v>
      </c>
      <c r="I901" s="38">
        <f>SUMIF('IV K'!A:A,A901,'IV K'!B:B)</f>
        <v>0</v>
      </c>
      <c r="J901" s="38">
        <f>SUMIF('IV K'!A:A,A901,'IV K'!C:C)</f>
        <v>0</v>
      </c>
      <c r="K901" s="38">
        <f>SUMIF('2021 BEZ CLP'!A:A,A901,'2021 BEZ CLP'!B:B)</f>
        <v>0</v>
      </c>
      <c r="L901" s="38">
        <f>SUMIF('2021 BEZ CLP'!A:A,A901,'2021 BEZ CLP'!C:C)</f>
        <v>0</v>
      </c>
    </row>
    <row r="902" spans="1:12">
      <c r="A902" s="44"/>
      <c r="B902" s="44"/>
      <c r="C902" s="3">
        <f>SUMIF('I K'!A:A,A902,'I K'!B:B)</f>
        <v>0</v>
      </c>
      <c r="D902" s="3">
        <f>SUMIF('I K'!A:A,A902,'I K'!C:C)</f>
        <v>0</v>
      </c>
      <c r="E902" s="3">
        <f>SUMIF('II K'!A:A,A902,'II K'!B:B)</f>
        <v>0</v>
      </c>
      <c r="F902" s="38">
        <f>SUMIF('II K'!A:A,A902,'II K'!C:C)</f>
        <v>0</v>
      </c>
      <c r="G902" s="38">
        <f>SUMIF('III K'!A:A,A902,'III K'!B:B)</f>
        <v>0</v>
      </c>
      <c r="H902" s="38">
        <f>SUMIF('III K'!A:A,A902,'III K'!C:C)</f>
        <v>0</v>
      </c>
      <c r="I902" s="38">
        <f>SUMIF('IV K'!A:A,A902,'IV K'!B:B)</f>
        <v>0</v>
      </c>
      <c r="J902" s="38">
        <f>SUMIF('IV K'!A:A,A902,'IV K'!C:C)</f>
        <v>0</v>
      </c>
      <c r="K902" s="38">
        <f>SUMIF('2021 BEZ CLP'!A:A,A902,'2021 BEZ CLP'!B:B)</f>
        <v>0</v>
      </c>
      <c r="L902" s="38">
        <f>SUMIF('2021 BEZ CLP'!A:A,A902,'2021 BEZ CLP'!C:C)</f>
        <v>0</v>
      </c>
    </row>
    <row r="903" spans="1:12">
      <c r="A903" s="44"/>
      <c r="B903" s="44"/>
      <c r="C903" s="3">
        <f>SUMIF('I K'!A:A,A903,'I K'!B:B)</f>
        <v>0</v>
      </c>
      <c r="D903" s="3">
        <f>SUMIF('I K'!A:A,A903,'I K'!C:C)</f>
        <v>0</v>
      </c>
      <c r="E903" s="3">
        <f>SUMIF('II K'!A:A,A903,'II K'!B:B)</f>
        <v>0</v>
      </c>
      <c r="F903" s="38">
        <f>SUMIF('II K'!A:A,A903,'II K'!C:C)</f>
        <v>0</v>
      </c>
      <c r="G903" s="38">
        <f>SUMIF('III K'!A:A,A903,'III K'!B:B)</f>
        <v>0</v>
      </c>
      <c r="H903" s="38">
        <f>SUMIF('III K'!A:A,A903,'III K'!C:C)</f>
        <v>0</v>
      </c>
      <c r="I903" s="38">
        <f>SUMIF('IV K'!A:A,A903,'IV K'!B:B)</f>
        <v>0</v>
      </c>
      <c r="J903" s="38">
        <f>SUMIF('IV K'!A:A,A903,'IV K'!C:C)</f>
        <v>0</v>
      </c>
      <c r="K903" s="38">
        <f>SUMIF('2021 BEZ CLP'!A:A,A903,'2021 BEZ CLP'!B:B)</f>
        <v>0</v>
      </c>
      <c r="L903" s="38">
        <f>SUMIF('2021 BEZ CLP'!A:A,A903,'2021 BEZ CLP'!C:C)</f>
        <v>0</v>
      </c>
    </row>
    <row r="904" spans="1:12">
      <c r="A904" s="44"/>
      <c r="B904" s="44"/>
      <c r="C904" s="3">
        <f>SUMIF('I K'!A:A,A904,'I K'!B:B)</f>
        <v>0</v>
      </c>
      <c r="D904" s="3">
        <f>SUMIF('I K'!A:A,A904,'I K'!C:C)</f>
        <v>0</v>
      </c>
      <c r="E904" s="3">
        <f>SUMIF('II K'!A:A,A904,'II K'!B:B)</f>
        <v>0</v>
      </c>
      <c r="F904" s="38">
        <f>SUMIF('II K'!A:A,A904,'II K'!C:C)</f>
        <v>0</v>
      </c>
      <c r="G904" s="38">
        <f>SUMIF('III K'!A:A,A904,'III K'!B:B)</f>
        <v>0</v>
      </c>
      <c r="H904" s="38">
        <f>SUMIF('III K'!A:A,A904,'III K'!C:C)</f>
        <v>0</v>
      </c>
      <c r="I904" s="38">
        <f>SUMIF('IV K'!A:A,A904,'IV K'!B:B)</f>
        <v>0</v>
      </c>
      <c r="J904" s="38">
        <f>SUMIF('IV K'!A:A,A904,'IV K'!C:C)</f>
        <v>0</v>
      </c>
      <c r="K904" s="38">
        <f>SUMIF('2021 BEZ CLP'!A:A,A904,'2021 BEZ CLP'!B:B)</f>
        <v>0</v>
      </c>
      <c r="L904" s="38">
        <f>SUMIF('2021 BEZ CLP'!A:A,A904,'2021 BEZ CLP'!C:C)</f>
        <v>0</v>
      </c>
    </row>
    <row r="905" spans="1:12">
      <c r="A905" s="44"/>
      <c r="B905" s="44"/>
      <c r="C905" s="3">
        <f>SUMIF('I K'!A:A,A905,'I K'!B:B)</f>
        <v>0</v>
      </c>
      <c r="D905" s="3">
        <f>SUMIF('I K'!A:A,A905,'I K'!C:C)</f>
        <v>0</v>
      </c>
      <c r="E905" s="3">
        <f>SUMIF('II K'!A:A,A905,'II K'!B:B)</f>
        <v>0</v>
      </c>
      <c r="F905" s="38">
        <f>SUMIF('II K'!A:A,A905,'II K'!C:C)</f>
        <v>0</v>
      </c>
      <c r="G905" s="38">
        <f>SUMIF('III K'!A:A,A905,'III K'!B:B)</f>
        <v>0</v>
      </c>
      <c r="H905" s="38">
        <f>SUMIF('III K'!A:A,A905,'III K'!C:C)</f>
        <v>0</v>
      </c>
      <c r="I905" s="38">
        <f>SUMIF('IV K'!A:A,A905,'IV K'!B:B)</f>
        <v>0</v>
      </c>
      <c r="J905" s="38">
        <f>SUMIF('IV K'!A:A,A905,'IV K'!C:C)</f>
        <v>0</v>
      </c>
      <c r="K905" s="38">
        <f>SUMIF('2021 BEZ CLP'!A:A,A905,'2021 BEZ CLP'!B:B)</f>
        <v>0</v>
      </c>
      <c r="L905" s="38">
        <f>SUMIF('2021 BEZ CLP'!A:A,A905,'2021 BEZ CLP'!C:C)</f>
        <v>0</v>
      </c>
    </row>
    <row r="906" spans="1:12">
      <c r="A906" s="44"/>
      <c r="B906" s="44"/>
      <c r="C906" s="3">
        <f>SUMIF('I K'!A:A,A906,'I K'!B:B)</f>
        <v>0</v>
      </c>
      <c r="D906" s="3">
        <f>SUMIF('I K'!A:A,A906,'I K'!C:C)</f>
        <v>0</v>
      </c>
      <c r="E906" s="3">
        <f>SUMIF('II K'!A:A,A906,'II K'!B:B)</f>
        <v>0</v>
      </c>
      <c r="F906" s="38">
        <f>SUMIF('II K'!A:A,A906,'II K'!C:C)</f>
        <v>0</v>
      </c>
      <c r="G906" s="38">
        <f>SUMIF('III K'!A:A,A906,'III K'!B:B)</f>
        <v>0</v>
      </c>
      <c r="H906" s="38">
        <f>SUMIF('III K'!A:A,A906,'III K'!C:C)</f>
        <v>0</v>
      </c>
      <c r="I906" s="38">
        <f>SUMIF('IV K'!A:A,A906,'IV K'!B:B)</f>
        <v>0</v>
      </c>
      <c r="J906" s="38">
        <f>SUMIF('IV K'!A:A,A906,'IV K'!C:C)</f>
        <v>0</v>
      </c>
      <c r="K906" s="38">
        <f>SUMIF('2021 BEZ CLP'!A:A,A906,'2021 BEZ CLP'!B:B)</f>
        <v>0</v>
      </c>
      <c r="L906" s="38">
        <f>SUMIF('2021 BEZ CLP'!A:A,A906,'2021 BEZ CLP'!C:C)</f>
        <v>0</v>
      </c>
    </row>
    <row r="907" spans="1:12">
      <c r="A907" s="44"/>
      <c r="B907" s="44"/>
      <c r="C907" s="3">
        <f>SUMIF('I K'!A:A,A907,'I K'!B:B)</f>
        <v>0</v>
      </c>
      <c r="D907" s="3">
        <f>SUMIF('I K'!A:A,A907,'I K'!C:C)</f>
        <v>0</v>
      </c>
      <c r="E907" s="3">
        <f>SUMIF('II K'!A:A,A907,'II K'!B:B)</f>
        <v>0</v>
      </c>
      <c r="F907" s="38">
        <f>SUMIF('II K'!A:A,A907,'II K'!C:C)</f>
        <v>0</v>
      </c>
      <c r="G907" s="38">
        <f>SUMIF('III K'!A:A,A907,'III K'!B:B)</f>
        <v>0</v>
      </c>
      <c r="H907" s="38">
        <f>SUMIF('III K'!A:A,A907,'III K'!C:C)</f>
        <v>0</v>
      </c>
      <c r="I907" s="38">
        <f>SUMIF('IV K'!A:A,A907,'IV K'!B:B)</f>
        <v>0</v>
      </c>
      <c r="J907" s="38">
        <f>SUMIF('IV K'!A:A,A907,'IV K'!C:C)</f>
        <v>0</v>
      </c>
      <c r="K907" s="38">
        <f>SUMIF('2021 BEZ CLP'!A:A,A907,'2021 BEZ CLP'!B:B)</f>
        <v>0</v>
      </c>
      <c r="L907" s="38">
        <f>SUMIF('2021 BEZ CLP'!A:A,A907,'2021 BEZ CLP'!C:C)</f>
        <v>0</v>
      </c>
    </row>
    <row r="908" spans="1:12">
      <c r="A908" s="44"/>
      <c r="B908" s="44"/>
      <c r="C908" s="3">
        <f>SUMIF('I K'!A:A,A908,'I K'!B:B)</f>
        <v>0</v>
      </c>
      <c r="D908" s="3">
        <f>SUMIF('I K'!A:A,A908,'I K'!C:C)</f>
        <v>0</v>
      </c>
      <c r="E908" s="3">
        <f>SUMIF('II K'!A:A,A908,'II K'!B:B)</f>
        <v>0</v>
      </c>
      <c r="F908" s="38">
        <f>SUMIF('II K'!A:A,A908,'II K'!C:C)</f>
        <v>0</v>
      </c>
      <c r="G908" s="38">
        <f>SUMIF('III K'!A:A,A908,'III K'!B:B)</f>
        <v>0</v>
      </c>
      <c r="H908" s="38">
        <f>SUMIF('III K'!A:A,A908,'III K'!C:C)</f>
        <v>0</v>
      </c>
      <c r="I908" s="38">
        <f>SUMIF('IV K'!A:A,A908,'IV K'!B:B)</f>
        <v>0</v>
      </c>
      <c r="J908" s="38">
        <f>SUMIF('IV K'!A:A,A908,'IV K'!C:C)</f>
        <v>0</v>
      </c>
      <c r="K908" s="38">
        <f>SUMIF('2021 BEZ CLP'!A:A,A908,'2021 BEZ CLP'!B:B)</f>
        <v>0</v>
      </c>
      <c r="L908" s="38">
        <f>SUMIF('2021 BEZ CLP'!A:A,A908,'2021 BEZ CLP'!C:C)</f>
        <v>0</v>
      </c>
    </row>
    <row r="909" spans="1:12">
      <c r="A909" s="44"/>
      <c r="B909" s="44"/>
      <c r="C909" s="3">
        <f>SUMIF('I K'!A:A,A909,'I K'!B:B)</f>
        <v>0</v>
      </c>
      <c r="D909" s="3">
        <f>SUMIF('I K'!A:A,A909,'I K'!C:C)</f>
        <v>0</v>
      </c>
      <c r="E909" s="3">
        <f>SUMIF('II K'!A:A,A909,'II K'!B:B)</f>
        <v>0</v>
      </c>
      <c r="F909" s="38">
        <f>SUMIF('II K'!A:A,A909,'II K'!C:C)</f>
        <v>0</v>
      </c>
      <c r="G909" s="38">
        <f>SUMIF('III K'!A:A,A909,'III K'!B:B)</f>
        <v>0</v>
      </c>
      <c r="H909" s="38">
        <f>SUMIF('III K'!A:A,A909,'III K'!C:C)</f>
        <v>0</v>
      </c>
      <c r="I909" s="38">
        <f>SUMIF('IV K'!A:A,A909,'IV K'!B:B)</f>
        <v>0</v>
      </c>
      <c r="J909" s="38">
        <f>SUMIF('IV K'!A:A,A909,'IV K'!C:C)</f>
        <v>0</v>
      </c>
      <c r="K909" s="38">
        <f>SUMIF('2021 BEZ CLP'!A:A,A909,'2021 BEZ CLP'!B:B)</f>
        <v>0</v>
      </c>
      <c r="L909" s="38">
        <f>SUMIF('2021 BEZ CLP'!A:A,A909,'2021 BEZ CLP'!C:C)</f>
        <v>0</v>
      </c>
    </row>
    <row r="910" spans="1:12">
      <c r="A910" s="44"/>
      <c r="B910" s="44"/>
      <c r="C910" s="3">
        <f>SUMIF('I K'!A:A,A910,'I K'!B:B)</f>
        <v>0</v>
      </c>
      <c r="D910" s="3">
        <f>SUMIF('I K'!A:A,A910,'I K'!C:C)</f>
        <v>0</v>
      </c>
      <c r="E910" s="3">
        <f>SUMIF('II K'!A:A,A910,'II K'!B:B)</f>
        <v>0</v>
      </c>
      <c r="F910" s="38">
        <f>SUMIF('II K'!A:A,A910,'II K'!C:C)</f>
        <v>0</v>
      </c>
      <c r="G910" s="38">
        <f>SUMIF('III K'!A:A,A910,'III K'!B:B)</f>
        <v>0</v>
      </c>
      <c r="H910" s="38">
        <f>SUMIF('III K'!A:A,A910,'III K'!C:C)</f>
        <v>0</v>
      </c>
      <c r="I910" s="38">
        <f>SUMIF('IV K'!A:A,A910,'IV K'!B:B)</f>
        <v>0</v>
      </c>
      <c r="J910" s="38">
        <f>SUMIF('IV K'!A:A,A910,'IV K'!C:C)</f>
        <v>0</v>
      </c>
      <c r="K910" s="38">
        <f>SUMIF('2021 BEZ CLP'!A:A,A910,'2021 BEZ CLP'!B:B)</f>
        <v>0</v>
      </c>
      <c r="L910" s="38">
        <f>SUMIF('2021 BEZ CLP'!A:A,A910,'2021 BEZ CLP'!C:C)</f>
        <v>0</v>
      </c>
    </row>
    <row r="911" spans="1:12">
      <c r="A911" s="44"/>
      <c r="B911" s="44"/>
      <c r="C911" s="3">
        <f>SUMIF('I K'!A:A,A911,'I K'!B:B)</f>
        <v>0</v>
      </c>
      <c r="D911" s="3">
        <f>SUMIF('I K'!A:A,A911,'I K'!C:C)</f>
        <v>0</v>
      </c>
      <c r="E911" s="3">
        <f>SUMIF('II K'!A:A,A911,'II K'!B:B)</f>
        <v>0</v>
      </c>
      <c r="F911" s="38">
        <f>SUMIF('II K'!A:A,A911,'II K'!C:C)</f>
        <v>0</v>
      </c>
      <c r="G911" s="38">
        <f>SUMIF('III K'!A:A,A911,'III K'!B:B)</f>
        <v>0</v>
      </c>
      <c r="H911" s="38">
        <f>SUMIF('III K'!A:A,A911,'III K'!C:C)</f>
        <v>0</v>
      </c>
      <c r="I911" s="38">
        <f>SUMIF('IV K'!A:A,A911,'IV K'!B:B)</f>
        <v>0</v>
      </c>
      <c r="J911" s="38">
        <f>SUMIF('IV K'!A:A,A911,'IV K'!C:C)</f>
        <v>0</v>
      </c>
      <c r="K911" s="38">
        <f>SUMIF('2021 BEZ CLP'!A:A,A911,'2021 BEZ CLP'!B:B)</f>
        <v>0</v>
      </c>
      <c r="L911" s="38">
        <f>SUMIF('2021 BEZ CLP'!A:A,A911,'2021 BEZ CLP'!C:C)</f>
        <v>0</v>
      </c>
    </row>
    <row r="912" spans="1:12">
      <c r="A912" s="44"/>
      <c r="B912" s="44"/>
      <c r="C912" s="3">
        <f>SUMIF('I K'!A:A,A912,'I K'!B:B)</f>
        <v>0</v>
      </c>
      <c r="D912" s="3">
        <f>SUMIF('I K'!A:A,A912,'I K'!C:C)</f>
        <v>0</v>
      </c>
      <c r="E912" s="3">
        <f>SUMIF('II K'!A:A,A912,'II K'!B:B)</f>
        <v>0</v>
      </c>
      <c r="F912" s="38">
        <f>SUMIF('II K'!A:A,A912,'II K'!C:C)</f>
        <v>0</v>
      </c>
      <c r="G912" s="38">
        <f>SUMIF('III K'!A:A,A912,'III K'!B:B)</f>
        <v>0</v>
      </c>
      <c r="H912" s="38">
        <f>SUMIF('III K'!A:A,A912,'III K'!C:C)</f>
        <v>0</v>
      </c>
      <c r="I912" s="38">
        <f>SUMIF('IV K'!A:A,A912,'IV K'!B:B)</f>
        <v>0</v>
      </c>
      <c r="J912" s="38">
        <f>SUMIF('IV K'!A:A,A912,'IV K'!C:C)</f>
        <v>0</v>
      </c>
      <c r="K912" s="38">
        <f>SUMIF('2021 BEZ CLP'!A:A,A912,'2021 BEZ CLP'!B:B)</f>
        <v>0</v>
      </c>
      <c r="L912" s="38">
        <f>SUMIF('2021 BEZ CLP'!A:A,A912,'2021 BEZ CLP'!C:C)</f>
        <v>0</v>
      </c>
    </row>
    <row r="913" spans="1:12">
      <c r="A913" s="44"/>
      <c r="B913" s="44"/>
      <c r="C913" s="3">
        <f>SUMIF('I K'!A:A,A913,'I K'!B:B)</f>
        <v>0</v>
      </c>
      <c r="D913" s="3">
        <f>SUMIF('I K'!A:A,A913,'I K'!C:C)</f>
        <v>0</v>
      </c>
      <c r="E913" s="3">
        <f>SUMIF('II K'!A:A,A913,'II K'!B:B)</f>
        <v>0</v>
      </c>
      <c r="F913" s="38">
        <f>SUMIF('II K'!A:A,A913,'II K'!C:C)</f>
        <v>0</v>
      </c>
      <c r="G913" s="38">
        <f>SUMIF('III K'!A:A,A913,'III K'!B:B)</f>
        <v>0</v>
      </c>
      <c r="H913" s="38">
        <f>SUMIF('III K'!A:A,A913,'III K'!C:C)</f>
        <v>0</v>
      </c>
      <c r="I913" s="38">
        <f>SUMIF('IV K'!A:A,A913,'IV K'!B:B)</f>
        <v>0</v>
      </c>
      <c r="J913" s="38">
        <f>SUMIF('IV K'!A:A,A913,'IV K'!C:C)</f>
        <v>0</v>
      </c>
      <c r="K913" s="38">
        <f>SUMIF('2021 BEZ CLP'!A:A,A913,'2021 BEZ CLP'!B:B)</f>
        <v>0</v>
      </c>
      <c r="L913" s="38">
        <f>SUMIF('2021 BEZ CLP'!A:A,A913,'2021 BEZ CLP'!C:C)</f>
        <v>0</v>
      </c>
    </row>
    <row r="914" spans="1:12">
      <c r="A914" s="44"/>
      <c r="B914" s="44"/>
      <c r="C914" s="3">
        <f>SUMIF('I K'!A:A,A914,'I K'!B:B)</f>
        <v>0</v>
      </c>
      <c r="D914" s="3">
        <f>SUMIF('I K'!A:A,A914,'I K'!C:C)</f>
        <v>0</v>
      </c>
      <c r="E914" s="3">
        <f>SUMIF('II K'!A:A,A914,'II K'!B:B)</f>
        <v>0</v>
      </c>
      <c r="F914" s="38">
        <f>SUMIF('II K'!A:A,A914,'II K'!C:C)</f>
        <v>0</v>
      </c>
      <c r="G914" s="38">
        <f>SUMIF('III K'!A:A,A914,'III K'!B:B)</f>
        <v>0</v>
      </c>
      <c r="H914" s="38">
        <f>SUMIF('III K'!A:A,A914,'III K'!C:C)</f>
        <v>0</v>
      </c>
      <c r="I914" s="38">
        <f>SUMIF('IV K'!A:A,A914,'IV K'!B:B)</f>
        <v>0</v>
      </c>
      <c r="J914" s="38">
        <f>SUMIF('IV K'!A:A,A914,'IV K'!C:C)</f>
        <v>0</v>
      </c>
      <c r="K914" s="38">
        <f>SUMIF('2021 BEZ CLP'!A:A,A914,'2021 BEZ CLP'!B:B)</f>
        <v>0</v>
      </c>
      <c r="L914" s="38">
        <f>SUMIF('2021 BEZ CLP'!A:A,A914,'2021 BEZ CLP'!C:C)</f>
        <v>0</v>
      </c>
    </row>
    <row r="915" spans="1:12">
      <c r="A915" s="44"/>
      <c r="B915" s="44"/>
      <c r="C915" s="3">
        <f>SUMIF('I K'!A:A,A915,'I K'!B:B)</f>
        <v>0</v>
      </c>
      <c r="D915" s="3">
        <f>SUMIF('I K'!A:A,A915,'I K'!C:C)</f>
        <v>0</v>
      </c>
      <c r="E915" s="3">
        <f>SUMIF('II K'!A:A,A915,'II K'!B:B)</f>
        <v>0</v>
      </c>
      <c r="F915" s="38">
        <f>SUMIF('II K'!A:A,A915,'II K'!C:C)</f>
        <v>0</v>
      </c>
      <c r="G915" s="38">
        <f>SUMIF('III K'!A:A,A915,'III K'!B:B)</f>
        <v>0</v>
      </c>
      <c r="H915" s="38">
        <f>SUMIF('III K'!A:A,A915,'III K'!C:C)</f>
        <v>0</v>
      </c>
      <c r="I915" s="38">
        <f>SUMIF('IV K'!A:A,A915,'IV K'!B:B)</f>
        <v>0</v>
      </c>
      <c r="J915" s="38">
        <f>SUMIF('IV K'!A:A,A915,'IV K'!C:C)</f>
        <v>0</v>
      </c>
      <c r="K915" s="38">
        <f>SUMIF('2021 BEZ CLP'!A:A,A915,'2021 BEZ CLP'!B:B)</f>
        <v>0</v>
      </c>
      <c r="L915" s="38">
        <f>SUMIF('2021 BEZ CLP'!A:A,A915,'2021 BEZ CLP'!C:C)</f>
        <v>0</v>
      </c>
    </row>
    <row r="916" spans="1:12">
      <c r="A916" s="44"/>
      <c r="B916" s="44"/>
      <c r="C916" s="3">
        <f>SUMIF('I K'!A:A,A916,'I K'!B:B)</f>
        <v>0</v>
      </c>
      <c r="D916" s="3">
        <f>SUMIF('I K'!A:A,A916,'I K'!C:C)</f>
        <v>0</v>
      </c>
      <c r="E916" s="3">
        <f>SUMIF('II K'!A:A,A916,'II K'!B:B)</f>
        <v>0</v>
      </c>
      <c r="F916" s="38">
        <f>SUMIF('II K'!A:A,A916,'II K'!C:C)</f>
        <v>0</v>
      </c>
      <c r="G916" s="38">
        <f>SUMIF('III K'!A:A,A916,'III K'!B:B)</f>
        <v>0</v>
      </c>
      <c r="H916" s="38">
        <f>SUMIF('III K'!A:A,A916,'III K'!C:C)</f>
        <v>0</v>
      </c>
      <c r="I916" s="38">
        <f>SUMIF('IV K'!A:A,A916,'IV K'!B:B)</f>
        <v>0</v>
      </c>
      <c r="J916" s="38">
        <f>SUMIF('IV K'!A:A,A916,'IV K'!C:C)</f>
        <v>0</v>
      </c>
      <c r="K916" s="38">
        <f>SUMIF('2021 BEZ CLP'!A:A,A916,'2021 BEZ CLP'!B:B)</f>
        <v>0</v>
      </c>
      <c r="L916" s="38">
        <f>SUMIF('2021 BEZ CLP'!A:A,A916,'2021 BEZ CLP'!C:C)</f>
        <v>0</v>
      </c>
    </row>
    <row r="917" spans="1:12">
      <c r="A917" s="44"/>
      <c r="B917" s="44"/>
      <c r="C917" s="3">
        <f>SUMIF('I K'!A:A,A917,'I K'!B:B)</f>
        <v>0</v>
      </c>
      <c r="D917" s="3">
        <f>SUMIF('I K'!A:A,A917,'I K'!C:C)</f>
        <v>0</v>
      </c>
      <c r="E917" s="3">
        <f>SUMIF('II K'!A:A,A917,'II K'!B:B)</f>
        <v>0</v>
      </c>
      <c r="F917" s="38">
        <f>SUMIF('II K'!A:A,A917,'II K'!C:C)</f>
        <v>0</v>
      </c>
      <c r="G917" s="38">
        <f>SUMIF('III K'!A:A,A917,'III K'!B:B)</f>
        <v>0</v>
      </c>
      <c r="H917" s="38">
        <f>SUMIF('III K'!A:A,A917,'III K'!C:C)</f>
        <v>0</v>
      </c>
      <c r="I917" s="38">
        <f>SUMIF('IV K'!A:A,A917,'IV K'!B:B)</f>
        <v>0</v>
      </c>
      <c r="J917" s="38">
        <f>SUMIF('IV K'!A:A,A917,'IV K'!C:C)</f>
        <v>0</v>
      </c>
      <c r="K917" s="38">
        <f>SUMIF('2021 BEZ CLP'!A:A,A917,'2021 BEZ CLP'!B:B)</f>
        <v>0</v>
      </c>
      <c r="L917" s="38">
        <f>SUMIF('2021 BEZ CLP'!A:A,A917,'2021 BEZ CLP'!C:C)</f>
        <v>0</v>
      </c>
    </row>
    <row r="918" spans="1:12">
      <c r="A918" s="44"/>
      <c r="B918" s="44"/>
      <c r="C918" s="3">
        <f>SUMIF('I K'!A:A,A918,'I K'!B:B)</f>
        <v>0</v>
      </c>
      <c r="D918" s="3">
        <f>SUMIF('I K'!A:A,A918,'I K'!C:C)</f>
        <v>0</v>
      </c>
      <c r="E918" s="3">
        <f>SUMIF('II K'!A:A,A918,'II K'!B:B)</f>
        <v>0</v>
      </c>
      <c r="F918" s="38">
        <f>SUMIF('II K'!A:A,A918,'II K'!C:C)</f>
        <v>0</v>
      </c>
      <c r="G918" s="38">
        <f>SUMIF('III K'!A:A,A918,'III K'!B:B)</f>
        <v>0</v>
      </c>
      <c r="H918" s="38">
        <f>SUMIF('III K'!A:A,A918,'III K'!C:C)</f>
        <v>0</v>
      </c>
      <c r="I918" s="38">
        <f>SUMIF('IV K'!A:A,A918,'IV K'!B:B)</f>
        <v>0</v>
      </c>
      <c r="J918" s="38">
        <f>SUMIF('IV K'!A:A,A918,'IV K'!C:C)</f>
        <v>0</v>
      </c>
      <c r="K918" s="38">
        <f>SUMIF('2021 BEZ CLP'!A:A,A918,'2021 BEZ CLP'!B:B)</f>
        <v>0</v>
      </c>
      <c r="L918" s="38">
        <f>SUMIF('2021 BEZ CLP'!A:A,A918,'2021 BEZ CLP'!C:C)</f>
        <v>0</v>
      </c>
    </row>
    <row r="919" spans="1:12">
      <c r="A919" s="44"/>
      <c r="B919" s="44"/>
      <c r="C919" s="3">
        <f>SUMIF('I K'!A:A,A919,'I K'!B:B)</f>
        <v>0</v>
      </c>
      <c r="D919" s="3">
        <f>SUMIF('I K'!A:A,A919,'I K'!C:C)</f>
        <v>0</v>
      </c>
      <c r="E919" s="3">
        <f>SUMIF('II K'!A:A,A919,'II K'!B:B)</f>
        <v>0</v>
      </c>
      <c r="F919" s="38">
        <f>SUMIF('II K'!A:A,A919,'II K'!C:C)</f>
        <v>0</v>
      </c>
      <c r="G919" s="38">
        <f>SUMIF('III K'!A:A,A919,'III K'!B:B)</f>
        <v>0</v>
      </c>
      <c r="H919" s="38">
        <f>SUMIF('III K'!A:A,A919,'III K'!C:C)</f>
        <v>0</v>
      </c>
      <c r="I919" s="38">
        <f>SUMIF('IV K'!A:A,A919,'IV K'!B:B)</f>
        <v>0</v>
      </c>
      <c r="J919" s="38">
        <f>SUMIF('IV K'!A:A,A919,'IV K'!C:C)</f>
        <v>0</v>
      </c>
      <c r="K919" s="38">
        <f>SUMIF('2021 BEZ CLP'!A:A,A919,'2021 BEZ CLP'!B:B)</f>
        <v>0</v>
      </c>
      <c r="L919" s="38">
        <f>SUMIF('2021 BEZ CLP'!A:A,A919,'2021 BEZ CLP'!C:C)</f>
        <v>0</v>
      </c>
    </row>
    <row r="920" spans="1:12">
      <c r="A920" s="44"/>
      <c r="B920" s="44"/>
      <c r="C920" s="3">
        <f>SUMIF('I K'!A:A,A920,'I K'!B:B)</f>
        <v>0</v>
      </c>
      <c r="D920" s="3">
        <f>SUMIF('I K'!A:A,A920,'I K'!C:C)</f>
        <v>0</v>
      </c>
      <c r="E920" s="3">
        <f>SUMIF('II K'!A:A,A920,'II K'!B:B)</f>
        <v>0</v>
      </c>
      <c r="F920" s="38">
        <f>SUMIF('II K'!A:A,A920,'II K'!C:C)</f>
        <v>0</v>
      </c>
      <c r="G920" s="38">
        <f>SUMIF('III K'!A:A,A920,'III K'!B:B)</f>
        <v>0</v>
      </c>
      <c r="H920" s="38">
        <f>SUMIF('III K'!A:A,A920,'III K'!C:C)</f>
        <v>0</v>
      </c>
      <c r="I920" s="38">
        <f>SUMIF('IV K'!A:A,A920,'IV K'!B:B)</f>
        <v>0</v>
      </c>
      <c r="J920" s="38">
        <f>SUMIF('IV K'!A:A,A920,'IV K'!C:C)</f>
        <v>0</v>
      </c>
      <c r="K920" s="38">
        <f>SUMIF('2021 BEZ CLP'!A:A,A920,'2021 BEZ CLP'!B:B)</f>
        <v>0</v>
      </c>
      <c r="L920" s="38">
        <f>SUMIF('2021 BEZ CLP'!A:A,A920,'2021 BEZ CLP'!C:C)</f>
        <v>0</v>
      </c>
    </row>
    <row r="921" spans="1:12">
      <c r="A921" s="44"/>
      <c r="B921" s="44"/>
      <c r="C921" s="3">
        <f>SUMIF('I K'!A:A,A921,'I K'!B:B)</f>
        <v>0</v>
      </c>
      <c r="D921" s="3">
        <f>SUMIF('I K'!A:A,A921,'I K'!C:C)</f>
        <v>0</v>
      </c>
      <c r="E921" s="3">
        <f>SUMIF('II K'!A:A,A921,'II K'!B:B)</f>
        <v>0</v>
      </c>
      <c r="F921" s="38">
        <f>SUMIF('II K'!A:A,A921,'II K'!C:C)</f>
        <v>0</v>
      </c>
      <c r="G921" s="38">
        <f>SUMIF('III K'!A:A,A921,'III K'!B:B)</f>
        <v>0</v>
      </c>
      <c r="H921" s="38">
        <f>SUMIF('III K'!A:A,A921,'III K'!C:C)</f>
        <v>0</v>
      </c>
      <c r="I921" s="38">
        <f>SUMIF('IV K'!A:A,A921,'IV K'!B:B)</f>
        <v>0</v>
      </c>
      <c r="J921" s="38">
        <f>SUMIF('IV K'!A:A,A921,'IV K'!C:C)</f>
        <v>0</v>
      </c>
      <c r="K921" s="38">
        <f>SUMIF('2021 BEZ CLP'!A:A,A921,'2021 BEZ CLP'!B:B)</f>
        <v>0</v>
      </c>
      <c r="L921" s="38">
        <f>SUMIF('2021 BEZ CLP'!A:A,A921,'2021 BEZ CLP'!C:C)</f>
        <v>0</v>
      </c>
    </row>
    <row r="922" spans="1:12">
      <c r="A922" s="44"/>
      <c r="B922" s="44"/>
      <c r="C922" s="3">
        <f>SUMIF('I K'!A:A,A922,'I K'!B:B)</f>
        <v>0</v>
      </c>
      <c r="D922" s="3">
        <f>SUMIF('I K'!A:A,A922,'I K'!C:C)</f>
        <v>0</v>
      </c>
      <c r="E922" s="3">
        <f>SUMIF('II K'!A:A,A922,'II K'!B:B)</f>
        <v>0</v>
      </c>
      <c r="F922" s="38">
        <f>SUMIF('II K'!A:A,A922,'II K'!C:C)</f>
        <v>0</v>
      </c>
      <c r="G922" s="38">
        <f>SUMIF('III K'!A:A,A922,'III K'!B:B)</f>
        <v>0</v>
      </c>
      <c r="H922" s="38">
        <f>SUMIF('III K'!A:A,A922,'III K'!C:C)</f>
        <v>0</v>
      </c>
      <c r="I922" s="38">
        <f>SUMIF('IV K'!A:A,A922,'IV K'!B:B)</f>
        <v>0</v>
      </c>
      <c r="J922" s="38">
        <f>SUMIF('IV K'!A:A,A922,'IV K'!C:C)</f>
        <v>0</v>
      </c>
      <c r="K922" s="38">
        <f>SUMIF('2021 BEZ CLP'!A:A,A922,'2021 BEZ CLP'!B:B)</f>
        <v>0</v>
      </c>
      <c r="L922" s="38">
        <f>SUMIF('2021 BEZ CLP'!A:A,A922,'2021 BEZ CLP'!C:C)</f>
        <v>0</v>
      </c>
    </row>
    <row r="923" spans="1:12">
      <c r="A923" s="44"/>
      <c r="B923" s="44"/>
      <c r="C923" s="3">
        <f>SUMIF('I K'!A:A,A923,'I K'!B:B)</f>
        <v>0</v>
      </c>
      <c r="D923" s="3">
        <f>SUMIF('I K'!A:A,A923,'I K'!C:C)</f>
        <v>0</v>
      </c>
      <c r="E923" s="3">
        <f>SUMIF('II K'!A:A,A923,'II K'!B:B)</f>
        <v>0</v>
      </c>
      <c r="F923" s="38">
        <f>SUMIF('II K'!A:A,A923,'II K'!C:C)</f>
        <v>0</v>
      </c>
      <c r="G923" s="38">
        <f>SUMIF('III K'!A:A,A923,'III K'!B:B)</f>
        <v>0</v>
      </c>
      <c r="H923" s="38">
        <f>SUMIF('III K'!A:A,A923,'III K'!C:C)</f>
        <v>0</v>
      </c>
      <c r="I923" s="38">
        <f>SUMIF('IV K'!A:A,A923,'IV K'!B:B)</f>
        <v>0</v>
      </c>
      <c r="J923" s="38">
        <f>SUMIF('IV K'!A:A,A923,'IV K'!C:C)</f>
        <v>0</v>
      </c>
      <c r="K923" s="38">
        <f>SUMIF('2021 BEZ CLP'!A:A,A923,'2021 BEZ CLP'!B:B)</f>
        <v>0</v>
      </c>
      <c r="L923" s="38">
        <f>SUMIF('2021 BEZ CLP'!A:A,A923,'2021 BEZ CLP'!C:C)</f>
        <v>0</v>
      </c>
    </row>
    <row r="924" spans="1:12">
      <c r="A924" s="44"/>
      <c r="B924" s="44"/>
      <c r="C924" s="3">
        <f>SUMIF('I K'!A:A,A924,'I K'!B:B)</f>
        <v>0</v>
      </c>
      <c r="D924" s="3">
        <f>SUMIF('I K'!A:A,A924,'I K'!C:C)</f>
        <v>0</v>
      </c>
      <c r="E924" s="3">
        <f>SUMIF('II K'!A:A,A924,'II K'!B:B)</f>
        <v>0</v>
      </c>
      <c r="F924" s="38">
        <f>SUMIF('II K'!A:A,A924,'II K'!C:C)</f>
        <v>0</v>
      </c>
      <c r="G924" s="38">
        <f>SUMIF('III K'!A:A,A924,'III K'!B:B)</f>
        <v>0</v>
      </c>
      <c r="H924" s="38">
        <f>SUMIF('III K'!A:A,A924,'III K'!C:C)</f>
        <v>0</v>
      </c>
      <c r="I924" s="38">
        <f>SUMIF('IV K'!A:A,A924,'IV K'!B:B)</f>
        <v>0</v>
      </c>
      <c r="J924" s="38">
        <f>SUMIF('IV K'!A:A,A924,'IV K'!C:C)</f>
        <v>0</v>
      </c>
      <c r="K924" s="38">
        <f>SUMIF('2021 BEZ CLP'!A:A,A924,'2021 BEZ CLP'!B:B)</f>
        <v>0</v>
      </c>
      <c r="L924" s="38">
        <f>SUMIF('2021 BEZ CLP'!A:A,A924,'2021 BEZ CLP'!C:C)</f>
        <v>0</v>
      </c>
    </row>
    <row r="925" spans="1:12">
      <c r="A925" s="44"/>
      <c r="B925" s="44"/>
      <c r="C925" s="3">
        <f>SUMIF('I K'!A:A,A925,'I K'!B:B)</f>
        <v>0</v>
      </c>
      <c r="D925" s="3">
        <f>SUMIF('I K'!A:A,A925,'I K'!C:C)</f>
        <v>0</v>
      </c>
      <c r="E925" s="3">
        <f>SUMIF('II K'!A:A,A925,'II K'!B:B)</f>
        <v>0</v>
      </c>
      <c r="F925" s="38">
        <f>SUMIF('II K'!A:A,A925,'II K'!C:C)</f>
        <v>0</v>
      </c>
      <c r="G925" s="38">
        <f>SUMIF('III K'!A:A,A925,'III K'!B:B)</f>
        <v>0</v>
      </c>
      <c r="H925" s="38">
        <f>SUMIF('III K'!A:A,A925,'III K'!C:C)</f>
        <v>0</v>
      </c>
      <c r="I925" s="38">
        <f>SUMIF('IV K'!A:A,A925,'IV K'!B:B)</f>
        <v>0</v>
      </c>
      <c r="J925" s="38">
        <f>SUMIF('IV K'!A:A,A925,'IV K'!C:C)</f>
        <v>0</v>
      </c>
      <c r="K925" s="38">
        <f>SUMIF('2021 BEZ CLP'!A:A,A925,'2021 BEZ CLP'!B:B)</f>
        <v>0</v>
      </c>
      <c r="L925" s="38">
        <f>SUMIF('2021 BEZ CLP'!A:A,A925,'2021 BEZ CLP'!C:C)</f>
        <v>0</v>
      </c>
    </row>
    <row r="926" spans="1:12">
      <c r="A926" s="44"/>
      <c r="B926" s="44"/>
      <c r="C926" s="3">
        <f>SUMIF('I K'!A:A,A926,'I K'!B:B)</f>
        <v>0</v>
      </c>
      <c r="D926" s="3">
        <f>SUMIF('I K'!A:A,A926,'I K'!C:C)</f>
        <v>0</v>
      </c>
      <c r="E926" s="3">
        <f>SUMIF('II K'!A:A,A926,'II K'!B:B)</f>
        <v>0</v>
      </c>
      <c r="F926" s="38">
        <f>SUMIF('II K'!A:A,A926,'II K'!C:C)</f>
        <v>0</v>
      </c>
      <c r="G926" s="38">
        <f>SUMIF('III K'!A:A,A926,'III K'!B:B)</f>
        <v>0</v>
      </c>
      <c r="H926" s="38">
        <f>SUMIF('III K'!A:A,A926,'III K'!C:C)</f>
        <v>0</v>
      </c>
      <c r="I926" s="38">
        <f>SUMIF('IV K'!A:A,A926,'IV K'!B:B)</f>
        <v>0</v>
      </c>
      <c r="J926" s="38">
        <f>SUMIF('IV K'!A:A,A926,'IV K'!C:C)</f>
        <v>0</v>
      </c>
      <c r="K926" s="38">
        <f>SUMIF('2021 BEZ CLP'!A:A,A926,'2021 BEZ CLP'!B:B)</f>
        <v>0</v>
      </c>
      <c r="L926" s="38">
        <f>SUMIF('2021 BEZ CLP'!A:A,A926,'2021 BEZ CLP'!C:C)</f>
        <v>0</v>
      </c>
    </row>
    <row r="927" spans="1:12">
      <c r="A927" s="44"/>
      <c r="B927" s="44"/>
      <c r="C927" s="3">
        <f>SUMIF('I K'!A:A,A927,'I K'!B:B)</f>
        <v>0</v>
      </c>
      <c r="D927" s="3">
        <f>SUMIF('I K'!A:A,A927,'I K'!C:C)</f>
        <v>0</v>
      </c>
      <c r="E927" s="3">
        <f>SUMIF('II K'!A:A,A927,'II K'!B:B)</f>
        <v>0</v>
      </c>
      <c r="F927" s="38">
        <f>SUMIF('II K'!A:A,A927,'II K'!C:C)</f>
        <v>0</v>
      </c>
      <c r="G927" s="38">
        <f>SUMIF('III K'!A:A,A927,'III K'!B:B)</f>
        <v>0</v>
      </c>
      <c r="H927" s="38">
        <f>SUMIF('III K'!A:A,A927,'III K'!C:C)</f>
        <v>0</v>
      </c>
      <c r="I927" s="38">
        <f>SUMIF('IV K'!A:A,A927,'IV K'!B:B)</f>
        <v>0</v>
      </c>
      <c r="J927" s="38">
        <f>SUMIF('IV K'!A:A,A927,'IV K'!C:C)</f>
        <v>0</v>
      </c>
      <c r="K927" s="38">
        <f>SUMIF('2021 BEZ CLP'!A:A,A927,'2021 BEZ CLP'!B:B)</f>
        <v>0</v>
      </c>
      <c r="L927" s="38">
        <f>SUMIF('2021 BEZ CLP'!A:A,A927,'2021 BEZ CLP'!C:C)</f>
        <v>0</v>
      </c>
    </row>
    <row r="928" spans="1:12">
      <c r="A928" s="44"/>
      <c r="B928" s="44"/>
      <c r="C928" s="3">
        <f>SUMIF('I K'!A:A,A928,'I K'!B:B)</f>
        <v>0</v>
      </c>
      <c r="D928" s="3">
        <f>SUMIF('I K'!A:A,A928,'I K'!C:C)</f>
        <v>0</v>
      </c>
      <c r="E928" s="3">
        <f>SUMIF('II K'!A:A,A928,'II K'!B:B)</f>
        <v>0</v>
      </c>
      <c r="F928" s="38">
        <f>SUMIF('II K'!A:A,A928,'II K'!C:C)</f>
        <v>0</v>
      </c>
      <c r="G928" s="38">
        <f>SUMIF('III K'!A:A,A928,'III K'!B:B)</f>
        <v>0</v>
      </c>
      <c r="H928" s="38">
        <f>SUMIF('III K'!A:A,A928,'III K'!C:C)</f>
        <v>0</v>
      </c>
      <c r="I928" s="38">
        <f>SUMIF('IV K'!A:A,A928,'IV K'!B:B)</f>
        <v>0</v>
      </c>
      <c r="J928" s="38">
        <f>SUMIF('IV K'!A:A,A928,'IV K'!C:C)</f>
        <v>0</v>
      </c>
      <c r="K928" s="38">
        <f>SUMIF('2021 BEZ CLP'!A:A,A928,'2021 BEZ CLP'!B:B)</f>
        <v>0</v>
      </c>
      <c r="L928" s="38">
        <f>SUMIF('2021 BEZ CLP'!A:A,A928,'2021 BEZ CLP'!C:C)</f>
        <v>0</v>
      </c>
    </row>
    <row r="929" spans="1:12">
      <c r="A929" s="44"/>
      <c r="B929" s="44"/>
      <c r="C929" s="3">
        <f>SUMIF('I K'!A:A,A929,'I K'!B:B)</f>
        <v>0</v>
      </c>
      <c r="D929" s="3">
        <f>SUMIF('I K'!A:A,A929,'I K'!C:C)</f>
        <v>0</v>
      </c>
      <c r="E929" s="3">
        <f>SUMIF('II K'!A:A,A929,'II K'!B:B)</f>
        <v>0</v>
      </c>
      <c r="F929" s="38">
        <f>SUMIF('II K'!A:A,A929,'II K'!C:C)</f>
        <v>0</v>
      </c>
      <c r="G929" s="38">
        <f>SUMIF('III K'!A:A,A929,'III K'!B:B)</f>
        <v>0</v>
      </c>
      <c r="H929" s="38">
        <f>SUMIF('III K'!A:A,A929,'III K'!C:C)</f>
        <v>0</v>
      </c>
      <c r="I929" s="38">
        <f>SUMIF('IV K'!A:A,A929,'IV K'!B:B)</f>
        <v>0</v>
      </c>
      <c r="J929" s="38">
        <f>SUMIF('IV K'!A:A,A929,'IV K'!C:C)</f>
        <v>0</v>
      </c>
      <c r="K929" s="38">
        <f>SUMIF('2021 BEZ CLP'!A:A,A929,'2021 BEZ CLP'!B:B)</f>
        <v>0</v>
      </c>
      <c r="L929" s="38">
        <f>SUMIF('2021 BEZ CLP'!A:A,A929,'2021 BEZ CLP'!C:C)</f>
        <v>0</v>
      </c>
    </row>
    <row r="930" spans="1:12">
      <c r="A930" s="44"/>
      <c r="B930" s="44"/>
      <c r="C930" s="3">
        <f>SUMIF('I K'!A:A,A930,'I K'!B:B)</f>
        <v>0</v>
      </c>
      <c r="D930" s="3">
        <f>SUMIF('I K'!A:A,A930,'I K'!C:C)</f>
        <v>0</v>
      </c>
      <c r="E930" s="3">
        <f>SUMIF('II K'!A:A,A930,'II K'!B:B)</f>
        <v>0</v>
      </c>
      <c r="F930" s="38">
        <f>SUMIF('II K'!A:A,A930,'II K'!C:C)</f>
        <v>0</v>
      </c>
      <c r="G930" s="38">
        <f>SUMIF('III K'!A:A,A930,'III K'!B:B)</f>
        <v>0</v>
      </c>
      <c r="H930" s="38">
        <f>SUMIF('III K'!A:A,A930,'III K'!C:C)</f>
        <v>0</v>
      </c>
      <c r="I930" s="38">
        <f>SUMIF('IV K'!A:A,A930,'IV K'!B:B)</f>
        <v>0</v>
      </c>
      <c r="J930" s="38">
        <f>SUMIF('IV K'!A:A,A930,'IV K'!C:C)</f>
        <v>0</v>
      </c>
      <c r="K930" s="38">
        <f>SUMIF('2021 BEZ CLP'!A:A,A930,'2021 BEZ CLP'!B:B)</f>
        <v>0</v>
      </c>
      <c r="L930" s="38">
        <f>SUMIF('2021 BEZ CLP'!A:A,A930,'2021 BEZ CLP'!C:C)</f>
        <v>0</v>
      </c>
    </row>
    <row r="931" spans="1:12">
      <c r="A931" s="44"/>
      <c r="B931" s="44"/>
      <c r="C931" s="3">
        <f>SUMIF('I K'!A:A,A931,'I K'!B:B)</f>
        <v>0</v>
      </c>
      <c r="D931" s="3">
        <f>SUMIF('I K'!A:A,A931,'I K'!C:C)</f>
        <v>0</v>
      </c>
      <c r="E931" s="3">
        <f>SUMIF('II K'!A:A,A931,'II K'!B:B)</f>
        <v>0</v>
      </c>
      <c r="F931" s="38">
        <f>SUMIF('II K'!A:A,A931,'II K'!C:C)</f>
        <v>0</v>
      </c>
      <c r="G931" s="38">
        <f>SUMIF('III K'!A:A,A931,'III K'!B:B)</f>
        <v>0</v>
      </c>
      <c r="H931" s="38">
        <f>SUMIF('III K'!A:A,A931,'III K'!C:C)</f>
        <v>0</v>
      </c>
      <c r="I931" s="38">
        <f>SUMIF('IV K'!A:A,A931,'IV K'!B:B)</f>
        <v>0</v>
      </c>
      <c r="J931" s="38">
        <f>SUMIF('IV K'!A:A,A931,'IV K'!C:C)</f>
        <v>0</v>
      </c>
      <c r="K931" s="38">
        <f>SUMIF('2021 BEZ CLP'!A:A,A931,'2021 BEZ CLP'!B:B)</f>
        <v>0</v>
      </c>
      <c r="L931" s="38">
        <f>SUMIF('2021 BEZ CLP'!A:A,A931,'2021 BEZ CLP'!C:C)</f>
        <v>0</v>
      </c>
    </row>
    <row r="932" spans="1:12">
      <c r="A932" s="44"/>
      <c r="B932" s="44"/>
      <c r="C932" s="3">
        <f>SUMIF('I K'!A:A,A932,'I K'!B:B)</f>
        <v>0</v>
      </c>
      <c r="D932" s="3">
        <f>SUMIF('I K'!A:A,A932,'I K'!C:C)</f>
        <v>0</v>
      </c>
      <c r="E932" s="3">
        <f>SUMIF('II K'!A:A,A932,'II K'!B:B)</f>
        <v>0</v>
      </c>
      <c r="F932" s="38">
        <f>SUMIF('II K'!A:A,A932,'II K'!C:C)</f>
        <v>0</v>
      </c>
      <c r="G932" s="38">
        <f>SUMIF('III K'!A:A,A932,'III K'!B:B)</f>
        <v>0</v>
      </c>
      <c r="H932" s="38">
        <f>SUMIF('III K'!A:A,A932,'III K'!C:C)</f>
        <v>0</v>
      </c>
      <c r="I932" s="38">
        <f>SUMIF('IV K'!A:A,A932,'IV K'!B:B)</f>
        <v>0</v>
      </c>
      <c r="J932" s="38">
        <f>SUMIF('IV K'!A:A,A932,'IV K'!C:C)</f>
        <v>0</v>
      </c>
      <c r="K932" s="38">
        <f>SUMIF('2021 BEZ CLP'!A:A,A932,'2021 BEZ CLP'!B:B)</f>
        <v>0</v>
      </c>
      <c r="L932" s="38">
        <f>SUMIF('2021 BEZ CLP'!A:A,A932,'2021 BEZ CLP'!C:C)</f>
        <v>0</v>
      </c>
    </row>
    <row r="933" spans="1:12">
      <c r="A933" s="44"/>
      <c r="B933" s="44"/>
      <c r="C933" s="3">
        <f>SUMIF('I K'!A:A,A933,'I K'!B:B)</f>
        <v>0</v>
      </c>
      <c r="D933" s="3">
        <f>SUMIF('I K'!A:A,A933,'I K'!C:C)</f>
        <v>0</v>
      </c>
      <c r="E933" s="3">
        <f>SUMIF('II K'!A:A,A933,'II K'!B:B)</f>
        <v>0</v>
      </c>
      <c r="F933" s="38">
        <f>SUMIF('II K'!A:A,A933,'II K'!C:C)</f>
        <v>0</v>
      </c>
      <c r="G933" s="38">
        <f>SUMIF('III K'!A:A,A933,'III K'!B:B)</f>
        <v>0</v>
      </c>
      <c r="H933" s="38">
        <f>SUMIF('III K'!A:A,A933,'III K'!C:C)</f>
        <v>0</v>
      </c>
      <c r="I933" s="38">
        <f>SUMIF('IV K'!A:A,A933,'IV K'!B:B)</f>
        <v>0</v>
      </c>
      <c r="J933" s="38">
        <f>SUMIF('IV K'!A:A,A933,'IV K'!C:C)</f>
        <v>0</v>
      </c>
      <c r="K933" s="38">
        <f>SUMIF('2021 BEZ CLP'!A:A,A933,'2021 BEZ CLP'!B:B)</f>
        <v>0</v>
      </c>
      <c r="L933" s="38">
        <f>SUMIF('2021 BEZ CLP'!A:A,A933,'2021 BEZ CLP'!C:C)</f>
        <v>0</v>
      </c>
    </row>
    <row r="934" spans="1:12">
      <c r="A934" s="46"/>
      <c r="B934" s="44"/>
      <c r="C934" s="3">
        <f>SUMIF('I K'!A:A,A934,'I K'!B:B)</f>
        <v>0</v>
      </c>
      <c r="D934" s="3">
        <f>SUMIF('I K'!A:A,A934,'I K'!C:C)</f>
        <v>0</v>
      </c>
      <c r="E934" s="3">
        <f>SUMIF('II K'!A:A,A934,'II K'!B:B)</f>
        <v>0</v>
      </c>
      <c r="F934" s="38">
        <f>SUMIF('II K'!A:A,A934,'II K'!C:C)</f>
        <v>0</v>
      </c>
      <c r="G934" s="38">
        <f>SUMIF('III K'!A:A,A934,'III K'!B:B)</f>
        <v>0</v>
      </c>
      <c r="H934" s="38">
        <f>SUMIF('III K'!A:A,A934,'III K'!C:C)</f>
        <v>0</v>
      </c>
      <c r="I934" s="38">
        <f>SUMIF('IV K'!A:A,A934,'IV K'!B:B)</f>
        <v>0</v>
      </c>
      <c r="J934" s="38">
        <f>SUMIF('IV K'!A:A,A934,'IV K'!C:C)</f>
        <v>0</v>
      </c>
      <c r="K934" s="38">
        <f>SUMIF('2021 BEZ CLP'!A:A,A934,'2021 BEZ CLP'!B:B)</f>
        <v>0</v>
      </c>
      <c r="L934" s="38">
        <f>SUMIF('2021 BEZ CLP'!A:A,A934,'2021 BEZ CLP'!C:C)</f>
        <v>0</v>
      </c>
    </row>
    <row r="935" spans="1:12">
      <c r="A935" s="46"/>
      <c r="B935" s="44"/>
      <c r="C935" s="3">
        <f>SUMIF('I K'!A:A,A935,'I K'!B:B)</f>
        <v>0</v>
      </c>
      <c r="D935" s="3">
        <f>SUMIF('I K'!A:A,A935,'I K'!C:C)</f>
        <v>0</v>
      </c>
      <c r="E935" s="3">
        <f>SUMIF('II K'!A:A,A935,'II K'!B:B)</f>
        <v>0</v>
      </c>
      <c r="F935" s="38">
        <f>SUMIF('II K'!A:A,A935,'II K'!C:C)</f>
        <v>0</v>
      </c>
      <c r="G935" s="38">
        <f>SUMIF('III K'!A:A,A935,'III K'!B:B)</f>
        <v>0</v>
      </c>
      <c r="H935" s="38">
        <f>SUMIF('III K'!A:A,A935,'III K'!C:C)</f>
        <v>0</v>
      </c>
      <c r="I935" s="38">
        <f>SUMIF('IV K'!A:A,A935,'IV K'!B:B)</f>
        <v>0</v>
      </c>
      <c r="J935" s="38">
        <f>SUMIF('IV K'!A:A,A935,'IV K'!C:C)</f>
        <v>0</v>
      </c>
      <c r="K935" s="38">
        <f>SUMIF('2021 BEZ CLP'!A:A,A935,'2021 BEZ CLP'!B:B)</f>
        <v>0</v>
      </c>
      <c r="L935" s="38">
        <f>SUMIF('2021 BEZ CLP'!A:A,A935,'2021 BEZ CLP'!C:C)</f>
        <v>0</v>
      </c>
    </row>
    <row r="936" spans="1:12">
      <c r="A936" s="46"/>
      <c r="B936" s="44"/>
      <c r="C936" s="3">
        <f>SUMIF('I K'!A:A,A936,'I K'!B:B)</f>
        <v>0</v>
      </c>
      <c r="D936" s="3">
        <f>SUMIF('I K'!A:A,A936,'I K'!C:C)</f>
        <v>0</v>
      </c>
      <c r="E936" s="3">
        <f>SUMIF('II K'!A:A,A936,'II K'!B:B)</f>
        <v>0</v>
      </c>
      <c r="F936" s="38">
        <f>SUMIF('II K'!A:A,A936,'II K'!C:C)</f>
        <v>0</v>
      </c>
      <c r="G936" s="38">
        <f>SUMIF('III K'!A:A,A936,'III K'!B:B)</f>
        <v>0</v>
      </c>
      <c r="H936" s="38">
        <f>SUMIF('III K'!A:A,A936,'III K'!C:C)</f>
        <v>0</v>
      </c>
      <c r="I936" s="38">
        <f>SUMIF('IV K'!A:A,A936,'IV K'!B:B)</f>
        <v>0</v>
      </c>
      <c r="J936" s="38">
        <f>SUMIF('IV K'!A:A,A936,'IV K'!C:C)</f>
        <v>0</v>
      </c>
      <c r="K936" s="38">
        <f>SUMIF('2021 BEZ CLP'!A:A,A936,'2021 BEZ CLP'!B:B)</f>
        <v>0</v>
      </c>
      <c r="L936" s="38">
        <f>SUMIF('2021 BEZ CLP'!A:A,A936,'2021 BEZ CLP'!C:C)</f>
        <v>0</v>
      </c>
    </row>
    <row r="937" spans="1:12">
      <c r="A937" s="46"/>
      <c r="B937" s="44"/>
      <c r="C937" s="3">
        <f>SUMIF('I K'!A:A,A937,'I K'!B:B)</f>
        <v>0</v>
      </c>
      <c r="D937" s="3">
        <f>SUMIF('I K'!A:A,A937,'I K'!C:C)</f>
        <v>0</v>
      </c>
      <c r="E937" s="3">
        <f>SUMIF('II K'!A:A,A937,'II K'!B:B)</f>
        <v>0</v>
      </c>
      <c r="F937" s="38">
        <f>SUMIF('II K'!A:A,A937,'II K'!C:C)</f>
        <v>0</v>
      </c>
      <c r="G937" s="38">
        <f>SUMIF('III K'!A:A,A937,'III K'!B:B)</f>
        <v>0</v>
      </c>
      <c r="H937" s="38">
        <f>SUMIF('III K'!A:A,A937,'III K'!C:C)</f>
        <v>0</v>
      </c>
      <c r="I937" s="38">
        <f>SUMIF('IV K'!A:A,A937,'IV K'!B:B)</f>
        <v>0</v>
      </c>
      <c r="J937" s="38">
        <f>SUMIF('IV K'!A:A,A937,'IV K'!C:C)</f>
        <v>0</v>
      </c>
      <c r="K937" s="38">
        <f>SUMIF('2021 BEZ CLP'!A:A,A937,'2021 BEZ CLP'!B:B)</f>
        <v>0</v>
      </c>
      <c r="L937" s="38">
        <f>SUMIF('2021 BEZ CLP'!A:A,A937,'2021 BEZ CLP'!C:C)</f>
        <v>0</v>
      </c>
    </row>
    <row r="938" spans="1:12">
      <c r="A938" s="46"/>
      <c r="B938" s="44"/>
      <c r="C938" s="3">
        <f>SUMIF('I K'!A:A,A938,'I K'!B:B)</f>
        <v>0</v>
      </c>
      <c r="D938" s="3">
        <f>SUMIF('I K'!A:A,A938,'I K'!C:C)</f>
        <v>0</v>
      </c>
      <c r="E938" s="3">
        <f>SUMIF('II K'!A:A,A938,'II K'!B:B)</f>
        <v>0</v>
      </c>
      <c r="F938" s="38">
        <f>SUMIF('II K'!A:A,A938,'II K'!C:C)</f>
        <v>0</v>
      </c>
      <c r="G938" s="38">
        <f>SUMIF('III K'!A:A,A938,'III K'!B:B)</f>
        <v>0</v>
      </c>
      <c r="H938" s="38">
        <f>SUMIF('III K'!A:A,A938,'III K'!C:C)</f>
        <v>0</v>
      </c>
      <c r="I938" s="38">
        <f>SUMIF('IV K'!A:A,A938,'IV K'!B:B)</f>
        <v>0</v>
      </c>
      <c r="J938" s="38">
        <f>SUMIF('IV K'!A:A,A938,'IV K'!C:C)</f>
        <v>0</v>
      </c>
      <c r="K938" s="38">
        <f>SUMIF('2021 BEZ CLP'!A:A,A938,'2021 BEZ CLP'!B:B)</f>
        <v>0</v>
      </c>
      <c r="L938" s="38">
        <f>SUMIF('2021 BEZ CLP'!A:A,A938,'2021 BEZ CLP'!C:C)</f>
        <v>0</v>
      </c>
    </row>
    <row r="939" spans="1:12">
      <c r="A939" s="46"/>
      <c r="B939" s="44"/>
      <c r="C939" s="3">
        <f>SUMIF('I K'!A:A,A939,'I K'!B:B)</f>
        <v>0</v>
      </c>
      <c r="D939" s="3">
        <f>SUMIF('I K'!A:A,A939,'I K'!C:C)</f>
        <v>0</v>
      </c>
      <c r="E939" s="3">
        <f>SUMIF('II K'!A:A,A939,'II K'!B:B)</f>
        <v>0</v>
      </c>
      <c r="F939" s="38">
        <f>SUMIF('II K'!A:A,A939,'II K'!C:C)</f>
        <v>0</v>
      </c>
      <c r="G939" s="38">
        <f>SUMIF('III K'!A:A,A939,'III K'!B:B)</f>
        <v>0</v>
      </c>
      <c r="H939" s="38">
        <f>SUMIF('III K'!A:A,A939,'III K'!C:C)</f>
        <v>0</v>
      </c>
      <c r="I939" s="38">
        <f>SUMIF('IV K'!A:A,A939,'IV K'!B:B)</f>
        <v>0</v>
      </c>
      <c r="J939" s="38">
        <f>SUMIF('IV K'!A:A,A939,'IV K'!C:C)</f>
        <v>0</v>
      </c>
      <c r="K939" s="38">
        <f>SUMIF('2021 BEZ CLP'!A:A,A939,'2021 BEZ CLP'!B:B)</f>
        <v>0</v>
      </c>
      <c r="L939" s="38">
        <f>SUMIF('2021 BEZ CLP'!A:A,A939,'2021 BEZ CLP'!C:C)</f>
        <v>0</v>
      </c>
    </row>
    <row r="940" spans="1:12">
      <c r="A940" s="46"/>
      <c r="B940" s="44"/>
      <c r="C940" s="3">
        <f>SUMIF('I K'!A:A,A940,'I K'!B:B)</f>
        <v>0</v>
      </c>
      <c r="D940" s="3">
        <f>SUMIF('I K'!A:A,A940,'I K'!C:C)</f>
        <v>0</v>
      </c>
      <c r="E940" s="3">
        <f>SUMIF('II K'!A:A,A940,'II K'!B:B)</f>
        <v>0</v>
      </c>
      <c r="F940" s="38">
        <f>SUMIF('II K'!A:A,A940,'II K'!C:C)</f>
        <v>0</v>
      </c>
      <c r="G940" s="38">
        <f>SUMIF('III K'!A:A,A940,'III K'!B:B)</f>
        <v>0</v>
      </c>
      <c r="H940" s="38">
        <f>SUMIF('III K'!A:A,A940,'III K'!C:C)</f>
        <v>0</v>
      </c>
      <c r="I940" s="38">
        <f>SUMIF('IV K'!A:A,A940,'IV K'!B:B)</f>
        <v>0</v>
      </c>
      <c r="J940" s="38">
        <f>SUMIF('IV K'!A:A,A940,'IV K'!C:C)</f>
        <v>0</v>
      </c>
      <c r="K940" s="38">
        <f>SUMIF('2021 BEZ CLP'!A:A,A940,'2021 BEZ CLP'!B:B)</f>
        <v>0</v>
      </c>
      <c r="L940" s="38">
        <f>SUMIF('2021 BEZ CLP'!A:A,A940,'2021 BEZ CLP'!C:C)</f>
        <v>0</v>
      </c>
    </row>
    <row r="941" spans="1:12">
      <c r="A941" s="42"/>
      <c r="B941" s="42"/>
      <c r="C941" s="3">
        <f>SUMIF('I K'!A:A,A941,'I K'!B:B)</f>
        <v>0</v>
      </c>
      <c r="D941" s="3">
        <f>SUMIF('I K'!A:A,A941,'I K'!C:C)</f>
        <v>0</v>
      </c>
      <c r="E941" s="3">
        <f>SUMIF('II K'!A:A,A941,'II K'!B:B)</f>
        <v>0</v>
      </c>
      <c r="F941" s="38">
        <f>SUMIF('II K'!A:A,A941,'II K'!C:C)</f>
        <v>0</v>
      </c>
      <c r="G941" s="38">
        <f>SUMIF('III K'!A:A,A941,'III K'!B:B)</f>
        <v>0</v>
      </c>
      <c r="H941" s="38">
        <f>SUMIF('III K'!A:A,A941,'III K'!C:C)</f>
        <v>0</v>
      </c>
      <c r="I941" s="38">
        <f>SUMIF('IV K'!A:A,A941,'IV K'!B:B)</f>
        <v>0</v>
      </c>
      <c r="J941" s="38">
        <f>SUMIF('IV K'!A:A,A941,'IV K'!C:C)</f>
        <v>0</v>
      </c>
      <c r="K941" s="38">
        <f>SUMIF('2021 BEZ CLP'!A:A,A941,'2021 BEZ CLP'!B:B)</f>
        <v>0</v>
      </c>
      <c r="L941" s="38">
        <f>SUMIF('2021 BEZ CLP'!A:A,A941,'2021 BEZ CLP'!C:C)</f>
        <v>0</v>
      </c>
    </row>
    <row r="942" spans="1:12">
      <c r="A942" s="42"/>
      <c r="B942" s="42"/>
      <c r="C942" s="3">
        <f>SUMIF('I K'!A:A,A942,'I K'!B:B)</f>
        <v>0</v>
      </c>
      <c r="D942" s="3">
        <f>SUMIF('I K'!A:A,A942,'I K'!C:C)</f>
        <v>0</v>
      </c>
      <c r="E942" s="3">
        <f>SUMIF('II K'!A:A,A942,'II K'!B:B)</f>
        <v>0</v>
      </c>
      <c r="F942" s="38">
        <f>SUMIF('II K'!A:A,A942,'II K'!C:C)</f>
        <v>0</v>
      </c>
      <c r="G942" s="38">
        <f>SUMIF('III K'!A:A,A942,'III K'!B:B)</f>
        <v>0</v>
      </c>
      <c r="H942" s="38">
        <f>SUMIF('III K'!A:A,A942,'III K'!C:C)</f>
        <v>0</v>
      </c>
      <c r="I942" s="38">
        <f>SUMIF('IV K'!A:A,A942,'IV K'!B:B)</f>
        <v>0</v>
      </c>
      <c r="J942" s="38">
        <f>SUMIF('IV K'!A:A,A942,'IV K'!C:C)</f>
        <v>0</v>
      </c>
      <c r="K942" s="38">
        <f>SUMIF('2021 BEZ CLP'!A:A,A942,'2021 BEZ CLP'!B:B)</f>
        <v>0</v>
      </c>
      <c r="L942" s="38">
        <f>SUMIF('2021 BEZ CLP'!A:A,A942,'2021 BEZ CLP'!C:C)</f>
        <v>0</v>
      </c>
    </row>
    <row r="943" spans="1:12">
      <c r="A943" s="42"/>
      <c r="B943" s="42"/>
      <c r="C943" s="3">
        <f>SUMIF('I K'!A:A,A943,'I K'!B:B)</f>
        <v>0</v>
      </c>
      <c r="D943" s="3">
        <f>SUMIF('I K'!A:A,A943,'I K'!C:C)</f>
        <v>0</v>
      </c>
      <c r="E943" s="3">
        <f>SUMIF('II K'!A:A,A943,'II K'!B:B)</f>
        <v>0</v>
      </c>
      <c r="F943" s="38">
        <f>SUMIF('II K'!A:A,A943,'II K'!C:C)</f>
        <v>0</v>
      </c>
      <c r="G943" s="38">
        <f>SUMIF('III K'!A:A,A943,'III K'!B:B)</f>
        <v>0</v>
      </c>
      <c r="H943" s="38">
        <f>SUMIF('III K'!A:A,A943,'III K'!C:C)</f>
        <v>0</v>
      </c>
      <c r="I943" s="38">
        <f>SUMIF('IV K'!A:A,A943,'IV K'!B:B)</f>
        <v>0</v>
      </c>
      <c r="J943" s="38">
        <f>SUMIF('IV K'!A:A,A943,'IV K'!C:C)</f>
        <v>0</v>
      </c>
      <c r="K943" s="38">
        <f>SUMIF('2021 BEZ CLP'!A:A,A943,'2021 BEZ CLP'!B:B)</f>
        <v>0</v>
      </c>
      <c r="L943" s="38">
        <f>SUMIF('2021 BEZ CLP'!A:A,A943,'2021 BEZ CLP'!C:C)</f>
        <v>0</v>
      </c>
    </row>
    <row r="944" spans="1:12">
      <c r="A944" s="42"/>
      <c r="B944" s="42"/>
      <c r="C944" s="3">
        <f>SUMIF('I K'!A:A,A944,'I K'!B:B)</f>
        <v>0</v>
      </c>
      <c r="D944" s="3">
        <f>SUMIF('I K'!A:A,A944,'I K'!C:C)</f>
        <v>0</v>
      </c>
      <c r="E944" s="3">
        <f>SUMIF('II K'!A:A,A944,'II K'!B:B)</f>
        <v>0</v>
      </c>
      <c r="F944" s="38">
        <f>SUMIF('II K'!A:A,A944,'II K'!C:C)</f>
        <v>0</v>
      </c>
      <c r="G944" s="38">
        <f>SUMIF('III K'!A:A,A944,'III K'!B:B)</f>
        <v>0</v>
      </c>
      <c r="H944" s="38">
        <f>SUMIF('III K'!A:A,A944,'III K'!C:C)</f>
        <v>0</v>
      </c>
      <c r="I944" s="38">
        <f>SUMIF('IV K'!A:A,A944,'IV K'!B:B)</f>
        <v>0</v>
      </c>
      <c r="J944" s="38">
        <f>SUMIF('IV K'!A:A,A944,'IV K'!C:C)</f>
        <v>0</v>
      </c>
      <c r="K944" s="38">
        <f>SUMIF('2021 BEZ CLP'!A:A,A944,'2021 BEZ CLP'!B:B)</f>
        <v>0</v>
      </c>
      <c r="L944" s="38">
        <f>SUMIF('2021 BEZ CLP'!A:A,A944,'2021 BEZ CLP'!C:C)</f>
        <v>0</v>
      </c>
    </row>
    <row r="945" spans="1:12">
      <c r="A945" s="42"/>
      <c r="B945" s="42"/>
      <c r="C945" s="3">
        <f>SUMIF('I K'!A:A,A945,'I K'!B:B)</f>
        <v>0</v>
      </c>
      <c r="D945" s="3">
        <f>SUMIF('I K'!A:A,A945,'I K'!C:C)</f>
        <v>0</v>
      </c>
      <c r="E945" s="3">
        <f>SUMIF('II K'!A:A,A945,'II K'!B:B)</f>
        <v>0</v>
      </c>
      <c r="F945" s="38">
        <f>SUMIF('II K'!A:A,A945,'II K'!C:C)</f>
        <v>0</v>
      </c>
      <c r="G945" s="38">
        <f>SUMIF('III K'!A:A,A945,'III K'!B:B)</f>
        <v>0</v>
      </c>
      <c r="H945" s="38">
        <f>SUMIF('III K'!A:A,A945,'III K'!C:C)</f>
        <v>0</v>
      </c>
      <c r="I945" s="38">
        <f>SUMIF('IV K'!A:A,A945,'IV K'!B:B)</f>
        <v>0</v>
      </c>
      <c r="J945" s="38">
        <f>SUMIF('IV K'!A:A,A945,'IV K'!C:C)</f>
        <v>0</v>
      </c>
      <c r="K945" s="38">
        <f>SUMIF('2021 BEZ CLP'!A:A,A945,'2021 BEZ CLP'!B:B)</f>
        <v>0</v>
      </c>
      <c r="L945" s="38">
        <f>SUMIF('2021 BEZ CLP'!A:A,A945,'2021 BEZ CLP'!C:C)</f>
        <v>0</v>
      </c>
    </row>
    <row r="946" spans="1:12">
      <c r="A946" s="42"/>
      <c r="B946" s="42"/>
      <c r="C946" s="3">
        <f>SUMIF('I K'!A:A,A946,'I K'!B:B)</f>
        <v>0</v>
      </c>
      <c r="D946" s="3">
        <f>SUMIF('I K'!A:A,A946,'I K'!C:C)</f>
        <v>0</v>
      </c>
      <c r="E946" s="3">
        <f>SUMIF('II K'!A:A,A946,'II K'!B:B)</f>
        <v>0</v>
      </c>
      <c r="F946" s="38">
        <f>SUMIF('II K'!A:A,A946,'II K'!C:C)</f>
        <v>0</v>
      </c>
      <c r="G946" s="38">
        <f>SUMIF('III K'!A:A,A946,'III K'!B:B)</f>
        <v>0</v>
      </c>
      <c r="H946" s="38">
        <f>SUMIF('III K'!A:A,A946,'III K'!C:C)</f>
        <v>0</v>
      </c>
      <c r="I946" s="38">
        <f>SUMIF('IV K'!A:A,A946,'IV K'!B:B)</f>
        <v>0</v>
      </c>
      <c r="J946" s="38">
        <f>SUMIF('IV K'!A:A,A946,'IV K'!C:C)</f>
        <v>0</v>
      </c>
      <c r="K946" s="38">
        <f>SUMIF('2021 BEZ CLP'!A:A,A946,'2021 BEZ CLP'!B:B)</f>
        <v>0</v>
      </c>
      <c r="L946" s="38">
        <f>SUMIF('2021 BEZ CLP'!A:A,A946,'2021 BEZ CLP'!C:C)</f>
        <v>0</v>
      </c>
    </row>
    <row r="947" spans="1:12">
      <c r="A947" s="42"/>
      <c r="B947" s="42"/>
      <c r="C947" s="3">
        <f>SUMIF('I K'!A:A,A947,'I K'!B:B)</f>
        <v>0</v>
      </c>
      <c r="D947" s="3">
        <f>SUMIF('I K'!A:A,A947,'I K'!C:C)</f>
        <v>0</v>
      </c>
      <c r="E947" s="3">
        <f>SUMIF('II K'!A:A,A947,'II K'!B:B)</f>
        <v>0</v>
      </c>
      <c r="F947" s="38">
        <f>SUMIF('II K'!A:A,A947,'II K'!C:C)</f>
        <v>0</v>
      </c>
      <c r="G947" s="38">
        <f>SUMIF('III K'!A:A,A947,'III K'!B:B)</f>
        <v>0</v>
      </c>
      <c r="H947" s="38">
        <f>SUMIF('III K'!A:A,A947,'III K'!C:C)</f>
        <v>0</v>
      </c>
      <c r="I947" s="38">
        <f>SUMIF('IV K'!A:A,A947,'IV K'!B:B)</f>
        <v>0</v>
      </c>
      <c r="J947" s="38">
        <f>SUMIF('IV K'!A:A,A947,'IV K'!C:C)</f>
        <v>0</v>
      </c>
      <c r="K947" s="38">
        <f>SUMIF('2021 BEZ CLP'!A:A,A947,'2021 BEZ CLP'!B:B)</f>
        <v>0</v>
      </c>
      <c r="L947" s="38">
        <f>SUMIF('2021 BEZ CLP'!A:A,A947,'2021 BEZ CLP'!C:C)</f>
        <v>0</v>
      </c>
    </row>
    <row r="948" spans="1:12">
      <c r="A948" s="42"/>
      <c r="B948" s="42"/>
      <c r="C948" s="3">
        <f>SUMIF('I K'!A:A,A948,'I K'!B:B)</f>
        <v>0</v>
      </c>
      <c r="D948" s="3">
        <f>SUMIF('I K'!A:A,A948,'I K'!C:C)</f>
        <v>0</v>
      </c>
      <c r="E948" s="3">
        <f>SUMIF('II K'!A:A,A948,'II K'!B:B)</f>
        <v>0</v>
      </c>
      <c r="F948" s="38">
        <f>SUMIF('II K'!A:A,A948,'II K'!C:C)</f>
        <v>0</v>
      </c>
      <c r="G948" s="38">
        <f>SUMIF('III K'!A:A,A948,'III K'!B:B)</f>
        <v>0</v>
      </c>
      <c r="H948" s="38">
        <f>SUMIF('III K'!A:A,A948,'III K'!C:C)</f>
        <v>0</v>
      </c>
      <c r="I948" s="38">
        <f>SUMIF('IV K'!A:A,A948,'IV K'!B:B)</f>
        <v>0</v>
      </c>
      <c r="J948" s="38">
        <f>SUMIF('IV K'!A:A,A948,'IV K'!C:C)</f>
        <v>0</v>
      </c>
      <c r="K948" s="38">
        <f>SUMIF('2021 BEZ CLP'!A:A,A948,'2021 BEZ CLP'!B:B)</f>
        <v>0</v>
      </c>
      <c r="L948" s="38">
        <f>SUMIF('2021 BEZ CLP'!A:A,A948,'2021 BEZ CLP'!C:C)</f>
        <v>0</v>
      </c>
    </row>
    <row r="949" spans="1:12">
      <c r="A949" s="42"/>
      <c r="B949" s="42"/>
      <c r="C949" s="3">
        <f>SUMIF('I K'!A:A,A949,'I K'!B:B)</f>
        <v>0</v>
      </c>
      <c r="D949" s="3">
        <f>SUMIF('I K'!A:A,A949,'I K'!C:C)</f>
        <v>0</v>
      </c>
      <c r="E949" s="3">
        <f>SUMIF('II K'!A:A,A949,'II K'!B:B)</f>
        <v>0</v>
      </c>
      <c r="F949" s="38">
        <f>SUMIF('II K'!A:A,A949,'II K'!C:C)</f>
        <v>0</v>
      </c>
      <c r="G949" s="38">
        <f>SUMIF('III K'!A:A,A949,'III K'!B:B)</f>
        <v>0</v>
      </c>
      <c r="H949" s="38">
        <f>SUMIF('III K'!A:A,A949,'III K'!C:C)</f>
        <v>0</v>
      </c>
      <c r="I949" s="38">
        <f>SUMIF('IV K'!A:A,A949,'IV K'!B:B)</f>
        <v>0</v>
      </c>
      <c r="J949" s="38">
        <f>SUMIF('IV K'!A:A,A949,'IV K'!C:C)</f>
        <v>0</v>
      </c>
      <c r="K949" s="38">
        <f>SUMIF('2021 BEZ CLP'!A:A,A949,'2021 BEZ CLP'!B:B)</f>
        <v>0</v>
      </c>
      <c r="L949" s="38">
        <f>SUMIF('2021 BEZ CLP'!A:A,A949,'2021 BEZ CLP'!C:C)</f>
        <v>0</v>
      </c>
    </row>
    <row r="950" spans="1:12">
      <c r="A950" s="42"/>
      <c r="B950" s="42"/>
      <c r="C950" s="3">
        <f>SUMIF('I K'!A:A,A950,'I K'!B:B)</f>
        <v>0</v>
      </c>
      <c r="D950" s="3">
        <f>SUMIF('I K'!A:A,A950,'I K'!C:C)</f>
        <v>0</v>
      </c>
      <c r="E950" s="3">
        <f>SUMIF('II K'!A:A,A950,'II K'!B:B)</f>
        <v>0</v>
      </c>
      <c r="F950" s="38">
        <f>SUMIF('II K'!A:A,A950,'II K'!C:C)</f>
        <v>0</v>
      </c>
      <c r="G950" s="38">
        <f>SUMIF('III K'!A:A,A950,'III K'!B:B)</f>
        <v>0</v>
      </c>
      <c r="H950" s="38">
        <f>SUMIF('III K'!A:A,A950,'III K'!C:C)</f>
        <v>0</v>
      </c>
      <c r="I950" s="38">
        <f>SUMIF('IV K'!A:A,A950,'IV K'!B:B)</f>
        <v>0</v>
      </c>
      <c r="J950" s="38">
        <f>SUMIF('IV K'!A:A,A950,'IV K'!C:C)</f>
        <v>0</v>
      </c>
      <c r="K950" s="38">
        <f>SUMIF('2021 BEZ CLP'!A:A,A950,'2021 BEZ CLP'!B:B)</f>
        <v>0</v>
      </c>
      <c r="L950" s="38">
        <f>SUMIF('2021 BEZ CLP'!A:A,A950,'2021 BEZ CLP'!C:C)</f>
        <v>0</v>
      </c>
    </row>
    <row r="951" spans="1:12">
      <c r="A951" s="42"/>
      <c r="B951" s="42"/>
      <c r="C951" s="3">
        <f>SUMIF('I K'!A:A,A951,'I K'!B:B)</f>
        <v>0</v>
      </c>
      <c r="D951" s="3">
        <f>SUMIF('I K'!A:A,A951,'I K'!C:C)</f>
        <v>0</v>
      </c>
      <c r="E951" s="3">
        <f>SUMIF('II K'!A:A,A951,'II K'!B:B)</f>
        <v>0</v>
      </c>
      <c r="F951" s="38">
        <f>SUMIF('II K'!A:A,A951,'II K'!C:C)</f>
        <v>0</v>
      </c>
      <c r="G951" s="38">
        <f>SUMIF('III K'!A:A,A951,'III K'!B:B)</f>
        <v>0</v>
      </c>
      <c r="H951" s="38">
        <f>SUMIF('III K'!A:A,A951,'III K'!C:C)</f>
        <v>0</v>
      </c>
      <c r="I951" s="38">
        <f>SUMIF('IV K'!A:A,A951,'IV K'!B:B)</f>
        <v>0</v>
      </c>
      <c r="J951" s="38">
        <f>SUMIF('IV K'!A:A,A951,'IV K'!C:C)</f>
        <v>0</v>
      </c>
      <c r="K951" s="38">
        <f>SUMIF('2021 BEZ CLP'!A:A,A951,'2021 BEZ CLP'!B:B)</f>
        <v>0</v>
      </c>
      <c r="L951" s="38">
        <f>SUMIF('2021 BEZ CLP'!A:A,A951,'2021 BEZ CLP'!C:C)</f>
        <v>0</v>
      </c>
    </row>
    <row r="952" spans="1:12">
      <c r="A952" s="42"/>
      <c r="B952" s="42"/>
      <c r="C952" s="3">
        <f>SUMIF('I K'!A:A,A952,'I K'!B:B)</f>
        <v>0</v>
      </c>
      <c r="D952" s="3">
        <f>SUMIF('I K'!A:A,A952,'I K'!C:C)</f>
        <v>0</v>
      </c>
      <c r="E952" s="3">
        <f>SUMIF('II K'!A:A,A952,'II K'!B:B)</f>
        <v>0</v>
      </c>
      <c r="F952" s="38">
        <f>SUMIF('II K'!A:A,A952,'II K'!C:C)</f>
        <v>0</v>
      </c>
      <c r="G952" s="38">
        <f>SUMIF('III K'!A:A,A952,'III K'!B:B)</f>
        <v>0</v>
      </c>
      <c r="H952" s="38">
        <f>SUMIF('III K'!A:A,A952,'III K'!C:C)</f>
        <v>0</v>
      </c>
      <c r="I952" s="38">
        <f>SUMIF('IV K'!A:A,A952,'IV K'!B:B)</f>
        <v>0</v>
      </c>
      <c r="J952" s="38">
        <f>SUMIF('IV K'!A:A,A952,'IV K'!C:C)</f>
        <v>0</v>
      </c>
      <c r="K952" s="38">
        <f>SUMIF('2021 BEZ CLP'!A:A,A952,'2021 BEZ CLP'!B:B)</f>
        <v>0</v>
      </c>
      <c r="L952" s="38">
        <f>SUMIF('2021 BEZ CLP'!A:A,A952,'2021 BEZ CLP'!C:C)</f>
        <v>0</v>
      </c>
    </row>
    <row r="953" spans="1:12">
      <c r="A953" s="42"/>
      <c r="B953" s="42"/>
      <c r="C953" s="3">
        <f>SUMIF('I K'!A:A,A953,'I K'!B:B)</f>
        <v>0</v>
      </c>
      <c r="D953" s="3">
        <f>SUMIF('I K'!A:A,A953,'I K'!C:C)</f>
        <v>0</v>
      </c>
      <c r="E953" s="3">
        <f>SUMIF('II K'!A:A,A953,'II K'!B:B)</f>
        <v>0</v>
      </c>
      <c r="F953" s="38">
        <f>SUMIF('II K'!A:A,A953,'II K'!C:C)</f>
        <v>0</v>
      </c>
      <c r="G953" s="38">
        <f>SUMIF('III K'!A:A,A953,'III K'!B:B)</f>
        <v>0</v>
      </c>
      <c r="H953" s="38">
        <f>SUMIF('III K'!A:A,A953,'III K'!C:C)</f>
        <v>0</v>
      </c>
      <c r="I953" s="38">
        <f>SUMIF('IV K'!A:A,A953,'IV K'!B:B)</f>
        <v>0</v>
      </c>
      <c r="J953" s="38">
        <f>SUMIF('IV K'!A:A,A953,'IV K'!C:C)</f>
        <v>0</v>
      </c>
      <c r="K953" s="38">
        <f>SUMIF('2021 BEZ CLP'!A:A,A953,'2021 BEZ CLP'!B:B)</f>
        <v>0</v>
      </c>
      <c r="L953" s="38">
        <f>SUMIF('2021 BEZ CLP'!A:A,A953,'2021 BEZ CLP'!C:C)</f>
        <v>0</v>
      </c>
    </row>
    <row r="954" spans="1:12">
      <c r="A954" s="42"/>
      <c r="B954" s="42"/>
      <c r="C954" s="3">
        <f>SUMIF('I K'!A:A,A954,'I K'!B:B)</f>
        <v>0</v>
      </c>
      <c r="D954" s="3">
        <f>SUMIF('I K'!A:A,A954,'I K'!C:C)</f>
        <v>0</v>
      </c>
      <c r="E954" s="3">
        <f>SUMIF('II K'!A:A,A954,'II K'!B:B)</f>
        <v>0</v>
      </c>
      <c r="F954" s="38">
        <f>SUMIF('II K'!A:A,A954,'II K'!C:C)</f>
        <v>0</v>
      </c>
      <c r="G954" s="38">
        <f>SUMIF('III K'!A:A,A954,'III K'!B:B)</f>
        <v>0</v>
      </c>
      <c r="H954" s="38">
        <f>SUMIF('III K'!A:A,A954,'III K'!C:C)</f>
        <v>0</v>
      </c>
      <c r="I954" s="38">
        <f>SUMIF('IV K'!A:A,A954,'IV K'!B:B)</f>
        <v>0</v>
      </c>
      <c r="J954" s="38">
        <f>SUMIF('IV K'!A:A,A954,'IV K'!C:C)</f>
        <v>0</v>
      </c>
      <c r="K954" s="38">
        <f>SUMIF('2021 BEZ CLP'!A:A,A954,'2021 BEZ CLP'!B:B)</f>
        <v>0</v>
      </c>
      <c r="L954" s="38">
        <f>SUMIF('2021 BEZ CLP'!A:A,A954,'2021 BEZ CLP'!C:C)</f>
        <v>0</v>
      </c>
    </row>
    <row r="955" spans="1:12">
      <c r="A955" s="42"/>
      <c r="B955" s="42"/>
      <c r="C955" s="3">
        <f>SUMIF('I K'!A:A,A955,'I K'!B:B)</f>
        <v>0</v>
      </c>
      <c r="D955" s="3">
        <f>SUMIF('I K'!A:A,A955,'I K'!C:C)</f>
        <v>0</v>
      </c>
      <c r="E955" s="3">
        <f>SUMIF('II K'!A:A,A955,'II K'!B:B)</f>
        <v>0</v>
      </c>
      <c r="F955" s="38">
        <f>SUMIF('II K'!A:A,A955,'II K'!C:C)</f>
        <v>0</v>
      </c>
      <c r="G955" s="38">
        <f>SUMIF('III K'!A:A,A955,'III K'!B:B)</f>
        <v>0</v>
      </c>
      <c r="H955" s="38">
        <f>SUMIF('III K'!A:A,A955,'III K'!C:C)</f>
        <v>0</v>
      </c>
      <c r="I955" s="38">
        <f>SUMIF('IV K'!A:A,A955,'IV K'!B:B)</f>
        <v>0</v>
      </c>
      <c r="J955" s="38">
        <f>SUMIF('IV K'!A:A,A955,'IV K'!C:C)</f>
        <v>0</v>
      </c>
      <c r="K955" s="38">
        <f>SUMIF('2021 BEZ CLP'!A:A,A955,'2021 BEZ CLP'!B:B)</f>
        <v>0</v>
      </c>
      <c r="L955" s="38">
        <f>SUMIF('2021 BEZ CLP'!A:A,A955,'2021 BEZ CLP'!C:C)</f>
        <v>0</v>
      </c>
    </row>
    <row r="956" spans="1:12">
      <c r="A956" s="42"/>
      <c r="B956" s="42"/>
      <c r="C956" s="3">
        <f>SUMIF('I K'!A:A,A956,'I K'!B:B)</f>
        <v>0</v>
      </c>
      <c r="D956" s="3">
        <f>SUMIF('I K'!A:A,A956,'I K'!C:C)</f>
        <v>0</v>
      </c>
      <c r="E956" s="3">
        <f>SUMIF('II K'!A:A,A956,'II K'!B:B)</f>
        <v>0</v>
      </c>
      <c r="F956" s="38">
        <f>SUMIF('II K'!A:A,A956,'II K'!C:C)</f>
        <v>0</v>
      </c>
      <c r="G956" s="38">
        <f>SUMIF('III K'!A:A,A956,'III K'!B:B)</f>
        <v>0</v>
      </c>
      <c r="H956" s="38">
        <f>SUMIF('III K'!A:A,A956,'III K'!C:C)</f>
        <v>0</v>
      </c>
      <c r="I956" s="38">
        <f>SUMIF('IV K'!A:A,A956,'IV K'!B:B)</f>
        <v>0</v>
      </c>
      <c r="J956" s="38">
        <f>SUMIF('IV K'!A:A,A956,'IV K'!C:C)</f>
        <v>0</v>
      </c>
      <c r="K956" s="38">
        <f>SUMIF('2021 BEZ CLP'!A:A,A956,'2021 BEZ CLP'!B:B)</f>
        <v>0</v>
      </c>
      <c r="L956" s="38">
        <f>SUMIF('2021 BEZ CLP'!A:A,A956,'2021 BEZ CLP'!C:C)</f>
        <v>0</v>
      </c>
    </row>
    <row r="957" spans="1:12">
      <c r="A957" s="42"/>
      <c r="B957" s="42"/>
      <c r="C957" s="3">
        <f>SUMIF('I K'!A:A,A957,'I K'!B:B)</f>
        <v>0</v>
      </c>
      <c r="D957" s="3">
        <f>SUMIF('I K'!A:A,A957,'I K'!C:C)</f>
        <v>0</v>
      </c>
      <c r="E957" s="3">
        <f>SUMIF('II K'!A:A,A957,'II K'!B:B)</f>
        <v>0</v>
      </c>
      <c r="F957" s="38">
        <f>SUMIF('II K'!A:A,A957,'II K'!C:C)</f>
        <v>0</v>
      </c>
      <c r="G957" s="38">
        <f>SUMIF('III K'!A:A,A957,'III K'!B:B)</f>
        <v>0</v>
      </c>
      <c r="H957" s="38">
        <f>SUMIF('III K'!A:A,A957,'III K'!C:C)</f>
        <v>0</v>
      </c>
      <c r="I957" s="38">
        <f>SUMIF('IV K'!A:A,A957,'IV K'!B:B)</f>
        <v>0</v>
      </c>
      <c r="J957" s="38">
        <f>SUMIF('IV K'!A:A,A957,'IV K'!C:C)</f>
        <v>0</v>
      </c>
      <c r="K957" s="38">
        <f>SUMIF('2021 BEZ CLP'!A:A,A957,'2021 BEZ CLP'!B:B)</f>
        <v>0</v>
      </c>
      <c r="L957" s="38">
        <f>SUMIF('2021 BEZ CLP'!A:A,A957,'2021 BEZ CLP'!C:C)</f>
        <v>0</v>
      </c>
    </row>
    <row r="958" spans="1:12">
      <c r="A958" s="11"/>
      <c r="B958" s="11"/>
      <c r="C958" s="3">
        <f>SUMIF('I K'!A:A,A958,'I K'!B:B)</f>
        <v>0</v>
      </c>
      <c r="D958" s="3">
        <f>SUMIF('I K'!A:A,A958,'I K'!C:C)</f>
        <v>0</v>
      </c>
      <c r="E958" s="3">
        <f>SUMIF('II K'!A:A,A958,'II K'!B:B)</f>
        <v>0</v>
      </c>
      <c r="F958" s="38">
        <f>SUMIF('II K'!A:A,A958,'II K'!C:C)</f>
        <v>0</v>
      </c>
      <c r="G958" s="38">
        <f>SUMIF('III K'!A:A,A958,'III K'!B:B)</f>
        <v>0</v>
      </c>
      <c r="H958" s="38">
        <f>SUMIF('III K'!A:A,A958,'III K'!C:C)</f>
        <v>0</v>
      </c>
      <c r="I958" s="38">
        <f>SUMIF('IV K'!A:A,A958,'IV K'!B:B)</f>
        <v>0</v>
      </c>
      <c r="J958" s="38">
        <f>SUMIF('IV K'!A:A,A958,'IV K'!C:C)</f>
        <v>0</v>
      </c>
      <c r="K958" s="38">
        <f>SUMIF('2021 BEZ CLP'!A:A,A958,'2021 BEZ CLP'!B:B)</f>
        <v>0</v>
      </c>
      <c r="L958" s="38">
        <f>SUMIF('2021 BEZ CLP'!A:A,A958,'2021 BEZ CLP'!C:C)</f>
        <v>0</v>
      </c>
    </row>
    <row r="959" spans="1:12">
      <c r="A959" s="42"/>
      <c r="B959" s="42"/>
      <c r="C959" s="3">
        <f>SUMIF('I K'!A:A,A959,'I K'!B:B)</f>
        <v>0</v>
      </c>
      <c r="D959" s="3">
        <f>SUMIF('I K'!A:A,A959,'I K'!C:C)</f>
        <v>0</v>
      </c>
      <c r="E959" s="3">
        <f>SUMIF('II K'!A:A,A959,'II K'!B:B)</f>
        <v>0</v>
      </c>
      <c r="F959" s="38">
        <f>SUMIF('II K'!A:A,A959,'II K'!C:C)</f>
        <v>0</v>
      </c>
      <c r="G959" s="38">
        <f>SUMIF('III K'!A:A,A959,'III K'!B:B)</f>
        <v>0</v>
      </c>
      <c r="H959" s="38">
        <f>SUMIF('III K'!A:A,A959,'III K'!C:C)</f>
        <v>0</v>
      </c>
      <c r="I959" s="38">
        <f>SUMIF('IV K'!A:A,A959,'IV K'!B:B)</f>
        <v>0</v>
      </c>
      <c r="J959" s="38">
        <f>SUMIF('IV K'!A:A,A959,'IV K'!C:C)</f>
        <v>0</v>
      </c>
      <c r="K959" s="38">
        <f>SUMIF('2021 BEZ CLP'!A:A,A959,'2021 BEZ CLP'!B:B)</f>
        <v>0</v>
      </c>
      <c r="L959" s="38">
        <f>SUMIF('2021 BEZ CLP'!A:A,A959,'2021 BEZ CLP'!C:C)</f>
        <v>0</v>
      </c>
    </row>
    <row r="960" spans="1:12">
      <c r="A960" s="42"/>
      <c r="B960" s="42"/>
      <c r="C960" s="3">
        <f>SUMIF('I K'!A:A,A960,'I K'!B:B)</f>
        <v>0</v>
      </c>
      <c r="D960" s="3">
        <f>SUMIF('I K'!A:A,A960,'I K'!C:C)</f>
        <v>0</v>
      </c>
      <c r="E960" s="3">
        <f>SUMIF('II K'!A:A,A960,'II K'!B:B)</f>
        <v>0</v>
      </c>
      <c r="F960" s="38">
        <f>SUMIF('II K'!A:A,A960,'II K'!C:C)</f>
        <v>0</v>
      </c>
      <c r="G960" s="38">
        <f>SUMIF('III K'!A:A,A960,'III K'!B:B)</f>
        <v>0</v>
      </c>
      <c r="H960" s="38">
        <f>SUMIF('III K'!A:A,A960,'III K'!C:C)</f>
        <v>0</v>
      </c>
      <c r="I960" s="38">
        <f>SUMIF('IV K'!A:A,A960,'IV K'!B:B)</f>
        <v>0</v>
      </c>
      <c r="J960" s="38">
        <f>SUMIF('IV K'!A:A,A960,'IV K'!C:C)</f>
        <v>0</v>
      </c>
      <c r="K960" s="38">
        <f>SUMIF('2021 BEZ CLP'!A:A,A960,'2021 BEZ CLP'!B:B)</f>
        <v>0</v>
      </c>
      <c r="L960" s="38">
        <f>SUMIF('2021 BEZ CLP'!A:A,A960,'2021 BEZ CLP'!C:C)</f>
        <v>0</v>
      </c>
    </row>
    <row r="961" spans="1:12">
      <c r="A961" s="42"/>
      <c r="B961" s="42"/>
      <c r="C961" s="3">
        <f>SUMIF('I K'!A:A,A961,'I K'!B:B)</f>
        <v>0</v>
      </c>
      <c r="D961" s="3">
        <f>SUMIF('I K'!A:A,A961,'I K'!C:C)</f>
        <v>0</v>
      </c>
      <c r="E961" s="3">
        <f>SUMIF('II K'!A:A,A961,'II K'!B:B)</f>
        <v>0</v>
      </c>
      <c r="F961" s="38">
        <f>SUMIF('II K'!A:A,A961,'II K'!C:C)</f>
        <v>0</v>
      </c>
      <c r="G961" s="38">
        <f>SUMIF('III K'!A:A,A961,'III K'!B:B)</f>
        <v>0</v>
      </c>
      <c r="H961" s="38">
        <f>SUMIF('III K'!A:A,A961,'III K'!C:C)</f>
        <v>0</v>
      </c>
      <c r="I961" s="38">
        <f>SUMIF('IV K'!A:A,A961,'IV K'!B:B)</f>
        <v>0</v>
      </c>
      <c r="J961" s="38">
        <f>SUMIF('IV K'!A:A,A961,'IV K'!C:C)</f>
        <v>0</v>
      </c>
      <c r="K961" s="38">
        <f>SUMIF('2021 BEZ CLP'!A:A,A961,'2021 BEZ CLP'!B:B)</f>
        <v>0</v>
      </c>
      <c r="L961" s="38">
        <f>SUMIF('2021 BEZ CLP'!A:A,A961,'2021 BEZ CLP'!C:C)</f>
        <v>0</v>
      </c>
    </row>
    <row r="962" spans="1:12">
      <c r="A962" s="42"/>
      <c r="B962" s="42"/>
      <c r="C962" s="3">
        <f>SUMIF('I K'!A:A,A962,'I K'!B:B)</f>
        <v>0</v>
      </c>
      <c r="D962" s="3">
        <f>SUMIF('I K'!A:A,A962,'I K'!C:C)</f>
        <v>0</v>
      </c>
      <c r="E962" s="3">
        <f>SUMIF('II K'!A:A,A962,'II K'!B:B)</f>
        <v>0</v>
      </c>
      <c r="F962" s="38">
        <f>SUMIF('II K'!A:A,A962,'II K'!C:C)</f>
        <v>0</v>
      </c>
      <c r="G962" s="38">
        <f>SUMIF('III K'!A:A,A962,'III K'!B:B)</f>
        <v>0</v>
      </c>
      <c r="H962" s="38">
        <f>SUMIF('III K'!A:A,A962,'III K'!C:C)</f>
        <v>0</v>
      </c>
      <c r="I962" s="38">
        <f>SUMIF('IV K'!A:A,A962,'IV K'!B:B)</f>
        <v>0</v>
      </c>
      <c r="J962" s="38">
        <f>SUMIF('IV K'!A:A,A962,'IV K'!C:C)</f>
        <v>0</v>
      </c>
      <c r="K962" s="38">
        <f>SUMIF('2021 BEZ CLP'!A:A,A962,'2021 BEZ CLP'!B:B)</f>
        <v>0</v>
      </c>
      <c r="L962" s="38">
        <f>SUMIF('2021 BEZ CLP'!A:A,A962,'2021 BEZ CLP'!C:C)</f>
        <v>0</v>
      </c>
    </row>
    <row r="963" spans="1:12">
      <c r="A963" s="28"/>
      <c r="B963" s="42"/>
      <c r="C963" s="3">
        <f>SUMIF('I K'!A:A,A963,'I K'!B:B)</f>
        <v>0</v>
      </c>
      <c r="D963" s="3">
        <f>SUMIF('I K'!A:A,A963,'I K'!C:C)</f>
        <v>0</v>
      </c>
      <c r="E963" s="3">
        <f>SUMIF('II K'!A:A,A963,'II K'!B:B)</f>
        <v>0</v>
      </c>
      <c r="F963" s="38">
        <f>SUMIF('II K'!A:A,A963,'II K'!C:C)</f>
        <v>0</v>
      </c>
      <c r="G963" s="38">
        <f>SUMIF('III K'!A:A,A963,'III K'!B:B)</f>
        <v>0</v>
      </c>
      <c r="H963" s="38">
        <f>SUMIF('III K'!A:A,A963,'III K'!C:C)</f>
        <v>0</v>
      </c>
      <c r="I963" s="38">
        <f>SUMIF('IV K'!A:A,A963,'IV K'!B:B)</f>
        <v>0</v>
      </c>
      <c r="J963" s="38">
        <f>SUMIF('IV K'!A:A,A963,'IV K'!C:C)</f>
        <v>0</v>
      </c>
      <c r="K963" s="38">
        <f>SUMIF('2021 BEZ CLP'!A:A,A963,'2021 BEZ CLP'!B:B)</f>
        <v>0</v>
      </c>
      <c r="L963" s="38">
        <f>SUMIF('2021 BEZ CLP'!A:A,A963,'2021 BEZ CLP'!C:C)</f>
        <v>0</v>
      </c>
    </row>
    <row r="964" spans="1:12">
      <c r="A964" s="28"/>
      <c r="B964" s="42"/>
      <c r="C964" s="3">
        <f>SUMIF('I K'!A:A,A964,'I K'!B:B)</f>
        <v>0</v>
      </c>
      <c r="D964" s="3">
        <f>SUMIF('I K'!A:A,A964,'I K'!C:C)</f>
        <v>0</v>
      </c>
      <c r="E964" s="3">
        <f>SUMIF('II K'!A:A,A964,'II K'!B:B)</f>
        <v>0</v>
      </c>
      <c r="F964" s="38">
        <f>SUMIF('II K'!A:A,A964,'II K'!C:C)</f>
        <v>0</v>
      </c>
      <c r="G964" s="38">
        <f>SUMIF('III K'!A:A,A964,'III K'!B:B)</f>
        <v>0</v>
      </c>
      <c r="H964" s="38">
        <f>SUMIF('III K'!A:A,A964,'III K'!C:C)</f>
        <v>0</v>
      </c>
      <c r="I964" s="38">
        <f>SUMIF('IV K'!A:A,A964,'IV K'!B:B)</f>
        <v>0</v>
      </c>
      <c r="J964" s="38">
        <f>SUMIF('IV K'!A:A,A964,'IV K'!C:C)</f>
        <v>0</v>
      </c>
      <c r="K964" s="38">
        <f>SUMIF('2021 BEZ CLP'!A:A,A964,'2021 BEZ CLP'!B:B)</f>
        <v>0</v>
      </c>
      <c r="L964" s="38">
        <f>SUMIF('2021 BEZ CLP'!A:A,A964,'2021 BEZ CLP'!C:C)</f>
        <v>0</v>
      </c>
    </row>
    <row r="965" spans="1:12">
      <c r="A965" s="28"/>
      <c r="B965" s="42"/>
      <c r="C965" s="3">
        <f>SUMIF('I K'!A:A,A965,'I K'!B:B)</f>
        <v>0</v>
      </c>
      <c r="D965" s="3">
        <f>SUMIF('I K'!A:A,A965,'I K'!C:C)</f>
        <v>0</v>
      </c>
      <c r="E965" s="3">
        <f>SUMIF('II K'!A:A,A965,'II K'!B:B)</f>
        <v>0</v>
      </c>
      <c r="F965" s="38">
        <f>SUMIF('II K'!A:A,A965,'II K'!C:C)</f>
        <v>0</v>
      </c>
      <c r="G965" s="38">
        <f>SUMIF('III K'!A:A,A965,'III K'!B:B)</f>
        <v>0</v>
      </c>
      <c r="H965" s="38">
        <f>SUMIF('III K'!A:A,A965,'III K'!C:C)</f>
        <v>0</v>
      </c>
      <c r="I965" s="38">
        <f>SUMIF('IV K'!A:A,A965,'IV K'!B:B)</f>
        <v>0</v>
      </c>
      <c r="J965" s="38">
        <f>SUMIF('IV K'!A:A,A965,'IV K'!C:C)</f>
        <v>0</v>
      </c>
      <c r="K965" s="38">
        <f>SUMIF('2021 BEZ CLP'!A:A,A965,'2021 BEZ CLP'!B:B)</f>
        <v>0</v>
      </c>
      <c r="L965" s="38">
        <f>SUMIF('2021 BEZ CLP'!A:A,A965,'2021 BEZ CLP'!C:C)</f>
        <v>0</v>
      </c>
    </row>
    <row r="966" spans="1:12">
      <c r="A966" s="28"/>
      <c r="B966" s="42"/>
      <c r="C966" s="3">
        <f>SUMIF('I K'!A:A,A966,'I K'!B:B)</f>
        <v>0</v>
      </c>
      <c r="D966" s="3">
        <f>SUMIF('I K'!A:A,A966,'I K'!C:C)</f>
        <v>0</v>
      </c>
      <c r="E966" s="3">
        <f>SUMIF('II K'!A:A,A966,'II K'!B:B)</f>
        <v>0</v>
      </c>
      <c r="F966" s="38">
        <f>SUMIF('II K'!A:A,A966,'II K'!C:C)</f>
        <v>0</v>
      </c>
      <c r="G966" s="38">
        <f>SUMIF('III K'!A:A,A966,'III K'!B:B)</f>
        <v>0</v>
      </c>
      <c r="H966" s="38">
        <f>SUMIF('III K'!A:A,A966,'III K'!C:C)</f>
        <v>0</v>
      </c>
      <c r="I966" s="38">
        <f>SUMIF('IV K'!A:A,A966,'IV K'!B:B)</f>
        <v>0</v>
      </c>
      <c r="J966" s="38">
        <f>SUMIF('IV K'!A:A,A966,'IV K'!C:C)</f>
        <v>0</v>
      </c>
      <c r="K966" s="38">
        <f>SUMIF('2021 BEZ CLP'!A:A,A966,'2021 BEZ CLP'!B:B)</f>
        <v>0</v>
      </c>
      <c r="L966" s="38">
        <f>SUMIF('2021 BEZ CLP'!A:A,A966,'2021 BEZ CLP'!C:C)</f>
        <v>0</v>
      </c>
    </row>
    <row r="967" spans="1:12">
      <c r="A967" s="28"/>
      <c r="B967" s="42"/>
      <c r="C967" s="3">
        <f>SUMIF('I K'!A:A,A967,'I K'!B:B)</f>
        <v>0</v>
      </c>
      <c r="D967" s="3">
        <f>SUMIF('I K'!A:A,A967,'I K'!C:C)</f>
        <v>0</v>
      </c>
      <c r="E967" s="3">
        <f>SUMIF('II K'!A:A,A967,'II K'!B:B)</f>
        <v>0</v>
      </c>
      <c r="F967" s="38">
        <f>SUMIF('II K'!A:A,A967,'II K'!C:C)</f>
        <v>0</v>
      </c>
      <c r="G967" s="38">
        <f>SUMIF('III K'!A:A,A967,'III K'!B:B)</f>
        <v>0</v>
      </c>
      <c r="H967" s="38">
        <f>SUMIF('III K'!A:A,A967,'III K'!C:C)</f>
        <v>0</v>
      </c>
      <c r="I967" s="38">
        <f>SUMIF('IV K'!A:A,A967,'IV K'!B:B)</f>
        <v>0</v>
      </c>
      <c r="J967" s="38">
        <f>SUMIF('IV K'!A:A,A967,'IV K'!C:C)</f>
        <v>0</v>
      </c>
      <c r="K967" s="38">
        <f>SUMIF('2021 BEZ CLP'!A:A,A967,'2021 BEZ CLP'!B:B)</f>
        <v>0</v>
      </c>
      <c r="L967" s="38">
        <f>SUMIF('2021 BEZ CLP'!A:A,A967,'2021 BEZ CLP'!C:C)</f>
        <v>0</v>
      </c>
    </row>
    <row r="968" spans="1:12">
      <c r="A968" s="28"/>
      <c r="B968" s="42"/>
      <c r="C968" s="3">
        <f>SUMIF('I K'!A:A,A968,'I K'!B:B)</f>
        <v>0</v>
      </c>
      <c r="D968" s="3">
        <f>SUMIF('I K'!A:A,A968,'I K'!C:C)</f>
        <v>0</v>
      </c>
      <c r="E968" s="3">
        <f>SUMIF('II K'!A:A,A968,'II K'!B:B)</f>
        <v>0</v>
      </c>
      <c r="F968" s="38">
        <f>SUMIF('II K'!A:A,A968,'II K'!C:C)</f>
        <v>0</v>
      </c>
      <c r="G968" s="38">
        <f>SUMIF('III K'!A:A,A968,'III K'!B:B)</f>
        <v>0</v>
      </c>
      <c r="H968" s="38">
        <f>SUMIF('III K'!A:A,A968,'III K'!C:C)</f>
        <v>0</v>
      </c>
      <c r="I968" s="38">
        <f>SUMIF('IV K'!A:A,A968,'IV K'!B:B)</f>
        <v>0</v>
      </c>
      <c r="J968" s="38">
        <f>SUMIF('IV K'!A:A,A968,'IV K'!C:C)</f>
        <v>0</v>
      </c>
      <c r="K968" s="38">
        <f>SUMIF('2021 BEZ CLP'!A:A,A968,'2021 BEZ CLP'!B:B)</f>
        <v>0</v>
      </c>
      <c r="L968" s="38">
        <f>SUMIF('2021 BEZ CLP'!A:A,A968,'2021 BEZ CLP'!C:C)</f>
        <v>0</v>
      </c>
    </row>
    <row r="969" spans="1:12">
      <c r="A969" s="28"/>
      <c r="B969" s="42"/>
      <c r="C969" s="3">
        <f>SUMIF('I K'!A:A,A969,'I K'!B:B)</f>
        <v>0</v>
      </c>
      <c r="D969" s="3">
        <f>SUMIF('I K'!A:A,A969,'I K'!C:C)</f>
        <v>0</v>
      </c>
      <c r="E969" s="3">
        <f>SUMIF('II K'!A:A,A969,'II K'!B:B)</f>
        <v>0</v>
      </c>
      <c r="F969" s="38">
        <f>SUMIF('II K'!A:A,A969,'II K'!C:C)</f>
        <v>0</v>
      </c>
      <c r="G969" s="38">
        <f>SUMIF('III K'!A:A,A969,'III K'!B:B)</f>
        <v>0</v>
      </c>
      <c r="H969" s="38">
        <f>SUMIF('III K'!A:A,A969,'III K'!C:C)</f>
        <v>0</v>
      </c>
      <c r="I969" s="38">
        <f>SUMIF('IV K'!A:A,A969,'IV K'!B:B)</f>
        <v>0</v>
      </c>
      <c r="J969" s="38">
        <f>SUMIF('IV K'!A:A,A969,'IV K'!C:C)</f>
        <v>0</v>
      </c>
      <c r="K969" s="38">
        <f>SUMIF('2021 BEZ CLP'!A:A,A969,'2021 BEZ CLP'!B:B)</f>
        <v>0</v>
      </c>
      <c r="L969" s="38">
        <f>SUMIF('2021 BEZ CLP'!A:A,A969,'2021 BEZ CLP'!C:C)</f>
        <v>0</v>
      </c>
    </row>
    <row r="970" spans="1:12">
      <c r="A970" s="28"/>
      <c r="B970" s="42"/>
      <c r="C970" s="3">
        <f>SUMIF('I K'!A:A,A970,'I K'!B:B)</f>
        <v>0</v>
      </c>
      <c r="D970" s="3">
        <f>SUMIF('I K'!A:A,A970,'I K'!C:C)</f>
        <v>0</v>
      </c>
      <c r="E970" s="3">
        <f>SUMIF('II K'!A:A,A970,'II K'!B:B)</f>
        <v>0</v>
      </c>
      <c r="F970" s="38">
        <f>SUMIF('II K'!A:A,A970,'II K'!C:C)</f>
        <v>0</v>
      </c>
      <c r="G970" s="38">
        <f>SUMIF('III K'!A:A,A970,'III K'!B:B)</f>
        <v>0</v>
      </c>
      <c r="H970" s="38">
        <f>SUMIF('III K'!A:A,A970,'III K'!C:C)</f>
        <v>0</v>
      </c>
      <c r="I970" s="38">
        <f>SUMIF('IV K'!A:A,A970,'IV K'!B:B)</f>
        <v>0</v>
      </c>
      <c r="J970" s="38">
        <f>SUMIF('IV K'!A:A,A970,'IV K'!C:C)</f>
        <v>0</v>
      </c>
      <c r="K970" s="38">
        <f>SUMIF('2021 BEZ CLP'!A:A,A970,'2021 BEZ CLP'!B:B)</f>
        <v>0</v>
      </c>
      <c r="L970" s="38">
        <f>SUMIF('2021 BEZ CLP'!A:A,A970,'2021 BEZ CLP'!C:C)</f>
        <v>0</v>
      </c>
    </row>
    <row r="971" spans="1:12">
      <c r="A971" s="42"/>
      <c r="B971" s="42"/>
      <c r="C971" s="3">
        <f>SUMIF('I K'!A:A,A971,'I K'!B:B)</f>
        <v>0</v>
      </c>
      <c r="D971" s="3">
        <f>SUMIF('I K'!A:A,A971,'I K'!C:C)</f>
        <v>0</v>
      </c>
      <c r="E971" s="3">
        <f>SUMIF('II K'!A:A,A971,'II K'!B:B)</f>
        <v>0</v>
      </c>
      <c r="F971" s="38">
        <f>SUMIF('II K'!A:A,A971,'II K'!C:C)</f>
        <v>0</v>
      </c>
      <c r="G971" s="38">
        <f>SUMIF('III K'!A:A,A971,'III K'!B:B)</f>
        <v>0</v>
      </c>
      <c r="H971" s="38">
        <f>SUMIF('III K'!A:A,A971,'III K'!C:C)</f>
        <v>0</v>
      </c>
      <c r="I971" s="38">
        <f>SUMIF('IV K'!A:A,A971,'IV K'!B:B)</f>
        <v>0</v>
      </c>
      <c r="J971" s="38">
        <f>SUMIF('IV K'!A:A,A971,'IV K'!C:C)</f>
        <v>0</v>
      </c>
      <c r="K971" s="38">
        <f>SUMIF('2021 BEZ CLP'!A:A,A971,'2021 BEZ CLP'!B:B)</f>
        <v>0</v>
      </c>
      <c r="L971" s="38">
        <f>SUMIF('2021 BEZ CLP'!A:A,A971,'2021 BEZ CLP'!C:C)</f>
        <v>0</v>
      </c>
    </row>
    <row r="972" spans="1:12">
      <c r="A972" s="42"/>
      <c r="B972" s="42"/>
      <c r="C972" s="3">
        <f>SUMIF('I K'!A:A,A972,'I K'!B:B)</f>
        <v>0</v>
      </c>
      <c r="D972" s="3">
        <f>SUMIF('I K'!A:A,A972,'I K'!C:C)</f>
        <v>0</v>
      </c>
      <c r="E972" s="3">
        <f>SUMIF('II K'!A:A,A972,'II K'!B:B)</f>
        <v>0</v>
      </c>
      <c r="F972" s="38">
        <f>SUMIF('II K'!A:A,A972,'II K'!C:C)</f>
        <v>0</v>
      </c>
      <c r="G972" s="38">
        <f>SUMIF('III K'!A:A,A972,'III K'!B:B)</f>
        <v>0</v>
      </c>
      <c r="H972" s="38">
        <f>SUMIF('III K'!A:A,A972,'III K'!C:C)</f>
        <v>0</v>
      </c>
      <c r="I972" s="38">
        <f>SUMIF('IV K'!A:A,A972,'IV K'!B:B)</f>
        <v>0</v>
      </c>
      <c r="J972" s="38">
        <f>SUMIF('IV K'!A:A,A972,'IV K'!C:C)</f>
        <v>0</v>
      </c>
      <c r="K972" s="38">
        <f>SUMIF('2021 BEZ CLP'!A:A,A972,'2021 BEZ CLP'!B:B)</f>
        <v>0</v>
      </c>
      <c r="L972" s="38">
        <f>SUMIF('2021 BEZ CLP'!A:A,A972,'2021 BEZ CLP'!C:C)</f>
        <v>0</v>
      </c>
    </row>
    <row r="973" spans="1:12">
      <c r="A973" s="42"/>
      <c r="B973" s="42"/>
      <c r="C973" s="3">
        <f>SUMIF('I K'!A:A,A973,'I K'!B:B)</f>
        <v>0</v>
      </c>
      <c r="D973" s="3">
        <f>SUMIF('I K'!A:A,A973,'I K'!C:C)</f>
        <v>0</v>
      </c>
      <c r="E973" s="3">
        <f>SUMIF('II K'!A:A,A973,'II K'!B:B)</f>
        <v>0</v>
      </c>
      <c r="F973" s="38">
        <f>SUMIF('II K'!A:A,A973,'II K'!C:C)</f>
        <v>0</v>
      </c>
      <c r="G973" s="38">
        <f>SUMIF('III K'!A:A,A973,'III K'!B:B)</f>
        <v>0</v>
      </c>
      <c r="H973" s="38">
        <f>SUMIF('III K'!A:A,A973,'III K'!C:C)</f>
        <v>0</v>
      </c>
      <c r="I973" s="38">
        <f>SUMIF('IV K'!A:A,A973,'IV K'!B:B)</f>
        <v>0</v>
      </c>
      <c r="J973" s="38">
        <f>SUMIF('IV K'!A:A,A973,'IV K'!C:C)</f>
        <v>0</v>
      </c>
      <c r="K973" s="38">
        <f>SUMIF('2021 BEZ CLP'!A:A,A973,'2021 BEZ CLP'!B:B)</f>
        <v>0</v>
      </c>
      <c r="L973" s="38">
        <f>SUMIF('2021 BEZ CLP'!A:A,A973,'2021 BEZ CLP'!C:C)</f>
        <v>0</v>
      </c>
    </row>
    <row r="974" spans="1:12">
      <c r="A974" s="42"/>
      <c r="B974" s="42"/>
      <c r="C974" s="3">
        <f>SUMIF('I K'!A:A,A974,'I K'!B:B)</f>
        <v>0</v>
      </c>
      <c r="D974" s="3">
        <f>SUMIF('I K'!A:A,A974,'I K'!C:C)</f>
        <v>0</v>
      </c>
      <c r="E974" s="3">
        <f>SUMIF('II K'!A:A,A974,'II K'!B:B)</f>
        <v>0</v>
      </c>
      <c r="F974" s="38">
        <f>SUMIF('II K'!A:A,A974,'II K'!C:C)</f>
        <v>0</v>
      </c>
      <c r="G974" s="38">
        <f>SUMIF('III K'!A:A,A974,'III K'!B:B)</f>
        <v>0</v>
      </c>
      <c r="H974" s="38">
        <f>SUMIF('III K'!A:A,A974,'III K'!C:C)</f>
        <v>0</v>
      </c>
      <c r="I974" s="38">
        <f>SUMIF('IV K'!A:A,A974,'IV K'!B:B)</f>
        <v>0</v>
      </c>
      <c r="J974" s="38">
        <f>SUMIF('IV K'!A:A,A974,'IV K'!C:C)</f>
        <v>0</v>
      </c>
      <c r="K974" s="38">
        <f>SUMIF('2021 BEZ CLP'!A:A,A974,'2021 BEZ CLP'!B:B)</f>
        <v>0</v>
      </c>
      <c r="L974" s="38">
        <f>SUMIF('2021 BEZ CLP'!A:A,A974,'2021 BEZ CLP'!C:C)</f>
        <v>0</v>
      </c>
    </row>
    <row r="975" spans="1:12">
      <c r="A975" s="42"/>
      <c r="B975" s="42"/>
      <c r="C975" s="3">
        <f>SUMIF('I K'!A:A,A975,'I K'!B:B)</f>
        <v>0</v>
      </c>
      <c r="D975" s="3">
        <f>SUMIF('I K'!A:A,A975,'I K'!C:C)</f>
        <v>0</v>
      </c>
      <c r="E975" s="3">
        <f>SUMIF('II K'!A:A,A975,'II K'!B:B)</f>
        <v>0</v>
      </c>
      <c r="F975" s="38">
        <f>SUMIF('II K'!A:A,A975,'II K'!C:C)</f>
        <v>0</v>
      </c>
      <c r="G975" s="38">
        <f>SUMIF('III K'!A:A,A975,'III K'!B:B)</f>
        <v>0</v>
      </c>
      <c r="H975" s="38">
        <f>SUMIF('III K'!A:A,A975,'III K'!C:C)</f>
        <v>0</v>
      </c>
      <c r="I975" s="38">
        <f>SUMIF('IV K'!A:A,A975,'IV K'!B:B)</f>
        <v>0</v>
      </c>
      <c r="J975" s="38">
        <f>SUMIF('IV K'!A:A,A975,'IV K'!C:C)</f>
        <v>0</v>
      </c>
      <c r="K975" s="38">
        <f>SUMIF('2021 BEZ CLP'!A:A,A975,'2021 BEZ CLP'!B:B)</f>
        <v>0</v>
      </c>
      <c r="L975" s="38">
        <f>SUMIF('2021 BEZ CLP'!A:A,A975,'2021 BEZ CLP'!C:C)</f>
        <v>0</v>
      </c>
    </row>
    <row r="976" spans="1:12">
      <c r="A976" s="42"/>
      <c r="B976" s="42"/>
      <c r="C976" s="3">
        <f>SUMIF('I K'!A:A,A976,'I K'!B:B)</f>
        <v>0</v>
      </c>
      <c r="D976" s="3">
        <f>SUMIF('I K'!A:A,A976,'I K'!C:C)</f>
        <v>0</v>
      </c>
      <c r="E976" s="3">
        <f>SUMIF('II K'!A:A,A976,'II K'!B:B)</f>
        <v>0</v>
      </c>
      <c r="F976" s="38">
        <f>SUMIF('II K'!A:A,A976,'II K'!C:C)</f>
        <v>0</v>
      </c>
      <c r="G976" s="38">
        <f>SUMIF('III K'!A:A,A976,'III K'!B:B)</f>
        <v>0</v>
      </c>
      <c r="H976" s="38">
        <f>SUMIF('III K'!A:A,A976,'III K'!C:C)</f>
        <v>0</v>
      </c>
      <c r="I976" s="38">
        <f>SUMIF('IV K'!A:A,A976,'IV K'!B:B)</f>
        <v>0</v>
      </c>
      <c r="J976" s="38">
        <f>SUMIF('IV K'!A:A,A976,'IV K'!C:C)</f>
        <v>0</v>
      </c>
      <c r="K976" s="38">
        <f>SUMIF('2021 BEZ CLP'!A:A,A976,'2021 BEZ CLP'!B:B)</f>
        <v>0</v>
      </c>
      <c r="L976" s="38">
        <f>SUMIF('2021 BEZ CLP'!A:A,A976,'2021 BEZ CLP'!C:C)</f>
        <v>0</v>
      </c>
    </row>
    <row r="977" spans="1:12">
      <c r="A977" s="42"/>
      <c r="B977" s="42"/>
      <c r="C977" s="3">
        <f>SUMIF('I K'!A:A,A977,'I K'!B:B)</f>
        <v>0</v>
      </c>
      <c r="D977" s="3">
        <f>SUMIF('I K'!A:A,A977,'I K'!C:C)</f>
        <v>0</v>
      </c>
      <c r="E977" s="3">
        <f>SUMIF('II K'!A:A,A977,'II K'!B:B)</f>
        <v>0</v>
      </c>
      <c r="F977" s="38">
        <f>SUMIF('II K'!A:A,A977,'II K'!C:C)</f>
        <v>0</v>
      </c>
      <c r="G977" s="38">
        <f>SUMIF('III K'!A:A,A977,'III K'!B:B)</f>
        <v>0</v>
      </c>
      <c r="H977" s="38">
        <f>SUMIF('III K'!A:A,A977,'III K'!C:C)</f>
        <v>0</v>
      </c>
      <c r="I977" s="38">
        <f>SUMIF('IV K'!A:A,A977,'IV K'!B:B)</f>
        <v>0</v>
      </c>
      <c r="J977" s="38">
        <f>SUMIF('IV K'!A:A,A977,'IV K'!C:C)</f>
        <v>0</v>
      </c>
      <c r="K977" s="38">
        <f>SUMIF('2021 BEZ CLP'!A:A,A977,'2021 BEZ CLP'!B:B)</f>
        <v>0</v>
      </c>
      <c r="L977" s="38">
        <f>SUMIF('2021 BEZ CLP'!A:A,A977,'2021 BEZ CLP'!C:C)</f>
        <v>0</v>
      </c>
    </row>
    <row r="978" spans="1:12">
      <c r="A978" s="42"/>
      <c r="B978" s="42"/>
      <c r="C978" s="3">
        <f>SUMIF('I K'!A:A,A978,'I K'!B:B)</f>
        <v>0</v>
      </c>
      <c r="D978" s="3">
        <f>SUMIF('I K'!A:A,A978,'I K'!C:C)</f>
        <v>0</v>
      </c>
      <c r="E978" s="3">
        <f>SUMIF('II K'!A:A,A978,'II K'!B:B)</f>
        <v>0</v>
      </c>
      <c r="F978" s="38">
        <f>SUMIF('II K'!A:A,A978,'II K'!C:C)</f>
        <v>0</v>
      </c>
      <c r="G978" s="38">
        <f>SUMIF('III K'!A:A,A978,'III K'!B:B)</f>
        <v>0</v>
      </c>
      <c r="H978" s="38">
        <f>SUMIF('III K'!A:A,A978,'III K'!C:C)</f>
        <v>0</v>
      </c>
      <c r="I978" s="38">
        <f>SUMIF('IV K'!A:A,A978,'IV K'!B:B)</f>
        <v>0</v>
      </c>
      <c r="J978" s="38">
        <f>SUMIF('IV K'!A:A,A978,'IV K'!C:C)</f>
        <v>0</v>
      </c>
      <c r="K978" s="38">
        <f>SUMIF('2021 BEZ CLP'!A:A,A978,'2021 BEZ CLP'!B:B)</f>
        <v>0</v>
      </c>
      <c r="L978" s="38">
        <f>SUMIF('2021 BEZ CLP'!A:A,A978,'2021 BEZ CLP'!C:C)</f>
        <v>0</v>
      </c>
    </row>
    <row r="979" spans="1:12">
      <c r="A979" s="42"/>
      <c r="B979" s="42"/>
      <c r="C979" s="3">
        <f>SUMIF('I K'!A:A,A979,'I K'!B:B)</f>
        <v>0</v>
      </c>
      <c r="D979" s="3">
        <f>SUMIF('I K'!A:A,A979,'I K'!C:C)</f>
        <v>0</v>
      </c>
      <c r="E979" s="3">
        <f>SUMIF('II K'!A:A,A979,'II K'!B:B)</f>
        <v>0</v>
      </c>
      <c r="F979" s="38">
        <f>SUMIF('II K'!A:A,A979,'II K'!C:C)</f>
        <v>0</v>
      </c>
      <c r="G979" s="38">
        <f>SUMIF('III K'!A:A,A979,'III K'!B:B)</f>
        <v>0</v>
      </c>
      <c r="H979" s="38">
        <f>SUMIF('III K'!A:A,A979,'III K'!C:C)</f>
        <v>0</v>
      </c>
      <c r="I979" s="38">
        <f>SUMIF('IV K'!A:A,A979,'IV K'!B:B)</f>
        <v>0</v>
      </c>
      <c r="J979" s="38">
        <f>SUMIF('IV K'!A:A,A979,'IV K'!C:C)</f>
        <v>0</v>
      </c>
      <c r="K979" s="38">
        <f>SUMIF('2021 BEZ CLP'!A:A,A979,'2021 BEZ CLP'!B:B)</f>
        <v>0</v>
      </c>
      <c r="L979" s="38">
        <f>SUMIF('2021 BEZ CLP'!A:A,A979,'2021 BEZ CLP'!C:C)</f>
        <v>0</v>
      </c>
    </row>
    <row r="980" spans="1:12">
      <c r="A980" s="11"/>
      <c r="B980" s="11"/>
      <c r="C980" s="3">
        <f>SUMIF('I K'!A:A,A980,'I K'!B:B)</f>
        <v>0</v>
      </c>
      <c r="D980" s="3">
        <f>SUMIF('I K'!A:A,A980,'I K'!C:C)</f>
        <v>0</v>
      </c>
      <c r="E980" s="3">
        <f>SUMIF('II K'!A:A,A980,'II K'!B:B)</f>
        <v>0</v>
      </c>
      <c r="F980" s="38">
        <f>SUMIF('II K'!A:A,A980,'II K'!C:C)</f>
        <v>0</v>
      </c>
      <c r="G980" s="38">
        <f>SUMIF('III K'!A:A,A980,'III K'!B:B)</f>
        <v>0</v>
      </c>
      <c r="H980" s="38">
        <f>SUMIF('III K'!A:A,A980,'III K'!C:C)</f>
        <v>0</v>
      </c>
      <c r="I980" s="38">
        <f>SUMIF('IV K'!A:A,A980,'IV K'!B:B)</f>
        <v>0</v>
      </c>
      <c r="J980" s="38">
        <f>SUMIF('IV K'!A:A,A980,'IV K'!C:C)</f>
        <v>0</v>
      </c>
      <c r="K980" s="38">
        <f>SUMIF('2021 BEZ CLP'!A:A,A980,'2021 BEZ CLP'!B:B)</f>
        <v>0</v>
      </c>
      <c r="L980" s="38">
        <f>SUMIF('2021 BEZ CLP'!A:A,A980,'2021 BEZ CLP'!C:C)</f>
        <v>0</v>
      </c>
    </row>
    <row r="981" spans="1:12">
      <c r="A981" s="42"/>
      <c r="B981" s="42"/>
      <c r="C981" s="3">
        <f>SUMIF('I K'!A:A,A981,'I K'!B:B)</f>
        <v>0</v>
      </c>
      <c r="D981" s="3">
        <f>SUMIF('I K'!A:A,A981,'I K'!C:C)</f>
        <v>0</v>
      </c>
      <c r="E981" s="3">
        <f>SUMIF('II K'!A:A,A981,'II K'!B:B)</f>
        <v>0</v>
      </c>
      <c r="F981" s="38">
        <f>SUMIF('II K'!A:A,A981,'II K'!C:C)</f>
        <v>0</v>
      </c>
      <c r="G981" s="38">
        <f>SUMIF('III K'!A:A,A981,'III K'!B:B)</f>
        <v>0</v>
      </c>
      <c r="H981" s="38">
        <f>SUMIF('III K'!A:A,A981,'III K'!C:C)</f>
        <v>0</v>
      </c>
      <c r="I981" s="38">
        <f>SUMIF('IV K'!A:A,A981,'IV K'!B:B)</f>
        <v>0</v>
      </c>
      <c r="J981" s="38">
        <f>SUMIF('IV K'!A:A,A981,'IV K'!C:C)</f>
        <v>0</v>
      </c>
      <c r="K981" s="38">
        <f>SUMIF('2021 BEZ CLP'!A:A,A981,'2021 BEZ CLP'!B:B)</f>
        <v>0</v>
      </c>
      <c r="L981" s="38">
        <f>SUMIF('2021 BEZ CLP'!A:A,A981,'2021 BEZ CLP'!C:C)</f>
        <v>0</v>
      </c>
    </row>
    <row r="982" spans="1:12">
      <c r="A982" s="42"/>
      <c r="B982" s="42"/>
      <c r="C982" s="3">
        <f>SUMIF('I K'!A:A,A982,'I K'!B:B)</f>
        <v>0</v>
      </c>
      <c r="D982" s="3">
        <f>SUMIF('I K'!A:A,A982,'I K'!C:C)</f>
        <v>0</v>
      </c>
      <c r="E982" s="3">
        <f>SUMIF('II K'!A:A,A982,'II K'!B:B)</f>
        <v>0</v>
      </c>
      <c r="F982" s="38">
        <f>SUMIF('II K'!A:A,A982,'II K'!C:C)</f>
        <v>0</v>
      </c>
      <c r="G982" s="38">
        <f>SUMIF('III K'!A:A,A982,'III K'!B:B)</f>
        <v>0</v>
      </c>
      <c r="H982" s="38">
        <f>SUMIF('III K'!A:A,A982,'III K'!C:C)</f>
        <v>0</v>
      </c>
      <c r="I982" s="38">
        <f>SUMIF('IV K'!A:A,A982,'IV K'!B:B)</f>
        <v>0</v>
      </c>
      <c r="J982" s="38">
        <f>SUMIF('IV K'!A:A,A982,'IV K'!C:C)</f>
        <v>0</v>
      </c>
      <c r="K982" s="38">
        <f>SUMIF('2021 BEZ CLP'!A:A,A982,'2021 BEZ CLP'!B:B)</f>
        <v>0</v>
      </c>
      <c r="L982" s="38">
        <f>SUMIF('2021 BEZ CLP'!A:A,A982,'2021 BEZ CLP'!C:C)</f>
        <v>0</v>
      </c>
    </row>
    <row r="983" spans="1:12">
      <c r="A983" s="42"/>
      <c r="B983" s="42"/>
      <c r="C983" s="3">
        <f>SUMIF('I K'!A:A,A983,'I K'!B:B)</f>
        <v>0</v>
      </c>
      <c r="D983" s="3">
        <f>SUMIF('I K'!A:A,A983,'I K'!C:C)</f>
        <v>0</v>
      </c>
      <c r="E983" s="3">
        <f>SUMIF('II K'!A:A,A983,'II K'!B:B)</f>
        <v>0</v>
      </c>
      <c r="F983" s="38">
        <f>SUMIF('II K'!A:A,A983,'II K'!C:C)</f>
        <v>0</v>
      </c>
      <c r="G983" s="38">
        <f>SUMIF('III K'!A:A,A983,'III K'!B:B)</f>
        <v>0</v>
      </c>
      <c r="H983" s="38">
        <f>SUMIF('III K'!A:A,A983,'III K'!C:C)</f>
        <v>0</v>
      </c>
      <c r="I983" s="38">
        <f>SUMIF('IV K'!A:A,A983,'IV K'!B:B)</f>
        <v>0</v>
      </c>
      <c r="J983" s="38">
        <f>SUMIF('IV K'!A:A,A983,'IV K'!C:C)</f>
        <v>0</v>
      </c>
      <c r="K983" s="38">
        <f>SUMIF('2021 BEZ CLP'!A:A,A983,'2021 BEZ CLP'!B:B)</f>
        <v>0</v>
      </c>
      <c r="L983" s="38">
        <f>SUMIF('2021 BEZ CLP'!A:A,A983,'2021 BEZ CLP'!C:C)</f>
        <v>0</v>
      </c>
    </row>
    <row r="984" spans="1:12">
      <c r="A984" s="42"/>
      <c r="B984" s="42"/>
      <c r="C984" s="3">
        <f>SUMIF('I K'!A:A,A984,'I K'!B:B)</f>
        <v>0</v>
      </c>
      <c r="D984" s="3">
        <f>SUMIF('I K'!A:A,A984,'I K'!C:C)</f>
        <v>0</v>
      </c>
      <c r="E984" s="3">
        <f>SUMIF('II K'!A:A,A984,'II K'!B:B)</f>
        <v>0</v>
      </c>
      <c r="F984" s="38">
        <f>SUMIF('II K'!A:A,A984,'II K'!C:C)</f>
        <v>0</v>
      </c>
      <c r="G984" s="38">
        <f>SUMIF('III K'!A:A,A984,'III K'!B:B)</f>
        <v>0</v>
      </c>
      <c r="H984" s="38">
        <f>SUMIF('III K'!A:A,A984,'III K'!C:C)</f>
        <v>0</v>
      </c>
      <c r="I984" s="38">
        <f>SUMIF('IV K'!A:A,A984,'IV K'!B:B)</f>
        <v>0</v>
      </c>
      <c r="J984" s="38">
        <f>SUMIF('IV K'!A:A,A984,'IV K'!C:C)</f>
        <v>0</v>
      </c>
      <c r="K984" s="38">
        <f>SUMIF('2021 BEZ CLP'!A:A,A984,'2021 BEZ CLP'!B:B)</f>
        <v>0</v>
      </c>
      <c r="L984" s="38">
        <f>SUMIF('2021 BEZ CLP'!A:A,A984,'2021 BEZ CLP'!C:C)</f>
        <v>0</v>
      </c>
    </row>
    <row r="985" spans="1:12">
      <c r="A985" s="42"/>
      <c r="B985" s="42"/>
      <c r="C985" s="3">
        <f>SUMIF('I K'!A:A,A985,'I K'!B:B)</f>
        <v>0</v>
      </c>
      <c r="D985" s="3">
        <f>SUMIF('I K'!A:A,A985,'I K'!C:C)</f>
        <v>0</v>
      </c>
      <c r="E985" s="3">
        <f>SUMIF('II K'!A:A,A985,'II K'!B:B)</f>
        <v>0</v>
      </c>
      <c r="F985" s="38">
        <f>SUMIF('II K'!A:A,A985,'II K'!C:C)</f>
        <v>0</v>
      </c>
      <c r="G985" s="38">
        <f>SUMIF('III K'!A:A,A985,'III K'!B:B)</f>
        <v>0</v>
      </c>
      <c r="H985" s="38">
        <f>SUMIF('III K'!A:A,A985,'III K'!C:C)</f>
        <v>0</v>
      </c>
      <c r="I985" s="38">
        <f>SUMIF('IV K'!A:A,A985,'IV K'!B:B)</f>
        <v>0</v>
      </c>
      <c r="J985" s="38">
        <f>SUMIF('IV K'!A:A,A985,'IV K'!C:C)</f>
        <v>0</v>
      </c>
      <c r="K985" s="38">
        <f>SUMIF('2021 BEZ CLP'!A:A,A985,'2021 BEZ CLP'!B:B)</f>
        <v>0</v>
      </c>
      <c r="L985" s="38">
        <f>SUMIF('2021 BEZ CLP'!A:A,A985,'2021 BEZ CLP'!C:C)</f>
        <v>0</v>
      </c>
    </row>
    <row r="986" spans="1:12">
      <c r="A986" s="28"/>
      <c r="B986" s="42"/>
      <c r="C986" s="3">
        <f>SUMIF('I K'!A:A,A986,'I K'!B:B)</f>
        <v>0</v>
      </c>
      <c r="D986" s="3">
        <f>SUMIF('I K'!A:A,A986,'I K'!C:C)</f>
        <v>0</v>
      </c>
      <c r="E986" s="3">
        <f>SUMIF('II K'!A:A,A986,'II K'!B:B)</f>
        <v>0</v>
      </c>
      <c r="F986" s="38">
        <f>SUMIF('II K'!A:A,A986,'II K'!C:C)</f>
        <v>0</v>
      </c>
      <c r="G986" s="38">
        <f>SUMIF('III K'!A:A,A986,'III K'!B:B)</f>
        <v>0</v>
      </c>
      <c r="H986" s="38">
        <f>SUMIF('III K'!A:A,A986,'III K'!C:C)</f>
        <v>0</v>
      </c>
      <c r="I986" s="38">
        <f>SUMIF('IV K'!A:A,A986,'IV K'!B:B)</f>
        <v>0</v>
      </c>
      <c r="J986" s="38">
        <f>SUMIF('IV K'!A:A,A986,'IV K'!C:C)</f>
        <v>0</v>
      </c>
      <c r="K986" s="38">
        <f>SUMIF('2021 BEZ CLP'!A:A,A986,'2021 BEZ CLP'!B:B)</f>
        <v>0</v>
      </c>
      <c r="L986" s="38">
        <f>SUMIF('2021 BEZ CLP'!A:A,A986,'2021 BEZ CLP'!C:C)</f>
        <v>0</v>
      </c>
    </row>
    <row r="987" spans="1:12">
      <c r="A987" s="28"/>
      <c r="B987" s="42"/>
      <c r="C987" s="3">
        <f>SUMIF('I K'!A:A,A987,'I K'!B:B)</f>
        <v>0</v>
      </c>
      <c r="D987" s="3">
        <f>SUMIF('I K'!A:A,A987,'I K'!C:C)</f>
        <v>0</v>
      </c>
      <c r="E987" s="3">
        <f>SUMIF('II K'!A:A,A987,'II K'!B:B)</f>
        <v>0</v>
      </c>
      <c r="F987" s="38">
        <f>SUMIF('II K'!A:A,A987,'II K'!C:C)</f>
        <v>0</v>
      </c>
      <c r="G987" s="38">
        <f>SUMIF('III K'!A:A,A987,'III K'!B:B)</f>
        <v>0</v>
      </c>
      <c r="H987" s="38">
        <f>SUMIF('III K'!A:A,A987,'III K'!C:C)</f>
        <v>0</v>
      </c>
      <c r="I987" s="38">
        <f>SUMIF('IV K'!A:A,A987,'IV K'!B:B)</f>
        <v>0</v>
      </c>
      <c r="J987" s="38">
        <f>SUMIF('IV K'!A:A,A987,'IV K'!C:C)</f>
        <v>0</v>
      </c>
      <c r="K987" s="38">
        <f>SUMIF('2021 BEZ CLP'!A:A,A987,'2021 BEZ CLP'!B:B)</f>
        <v>0</v>
      </c>
      <c r="L987" s="38">
        <f>SUMIF('2021 BEZ CLP'!A:A,A987,'2021 BEZ CLP'!C:C)</f>
        <v>0</v>
      </c>
    </row>
    <row r="988" spans="1:12">
      <c r="A988" s="28"/>
      <c r="B988" s="42"/>
      <c r="C988" s="3">
        <f>SUMIF('I K'!A:A,A988,'I K'!B:B)</f>
        <v>0</v>
      </c>
      <c r="D988" s="3">
        <f>SUMIF('I K'!A:A,A988,'I K'!C:C)</f>
        <v>0</v>
      </c>
      <c r="E988" s="3">
        <f>SUMIF('II K'!A:A,A988,'II K'!B:B)</f>
        <v>0</v>
      </c>
      <c r="F988" s="38">
        <f>SUMIF('II K'!A:A,A988,'II K'!C:C)</f>
        <v>0</v>
      </c>
      <c r="G988" s="38">
        <f>SUMIF('III K'!A:A,A988,'III K'!B:B)</f>
        <v>0</v>
      </c>
      <c r="H988" s="38">
        <f>SUMIF('III K'!A:A,A988,'III K'!C:C)</f>
        <v>0</v>
      </c>
      <c r="I988" s="38">
        <f>SUMIF('IV K'!A:A,A988,'IV K'!B:B)</f>
        <v>0</v>
      </c>
      <c r="J988" s="38">
        <f>SUMIF('IV K'!A:A,A988,'IV K'!C:C)</f>
        <v>0</v>
      </c>
      <c r="K988" s="38">
        <f>SUMIF('2021 BEZ CLP'!A:A,A988,'2021 BEZ CLP'!B:B)</f>
        <v>0</v>
      </c>
      <c r="L988" s="38">
        <f>SUMIF('2021 BEZ CLP'!A:A,A988,'2021 BEZ CLP'!C:C)</f>
        <v>0</v>
      </c>
    </row>
    <row r="989" spans="1:12">
      <c r="A989" s="28"/>
      <c r="B989" s="42"/>
      <c r="C989" s="3">
        <f>SUMIF('I K'!A:A,A989,'I K'!B:B)</f>
        <v>0</v>
      </c>
      <c r="D989" s="3">
        <f>SUMIF('I K'!A:A,A989,'I K'!C:C)</f>
        <v>0</v>
      </c>
      <c r="E989" s="3">
        <f>SUMIF('II K'!A:A,A989,'II K'!B:B)</f>
        <v>0</v>
      </c>
      <c r="F989" s="38">
        <f>SUMIF('II K'!A:A,A989,'II K'!C:C)</f>
        <v>0</v>
      </c>
      <c r="G989" s="38">
        <f>SUMIF('III K'!A:A,A989,'III K'!B:B)</f>
        <v>0</v>
      </c>
      <c r="H989" s="38">
        <f>SUMIF('III K'!A:A,A989,'III K'!C:C)</f>
        <v>0</v>
      </c>
      <c r="I989" s="38">
        <f>SUMIF('IV K'!A:A,A989,'IV K'!B:B)</f>
        <v>0</v>
      </c>
      <c r="J989" s="38">
        <f>SUMIF('IV K'!A:A,A989,'IV K'!C:C)</f>
        <v>0</v>
      </c>
      <c r="K989" s="38">
        <f>SUMIF('2021 BEZ CLP'!A:A,A989,'2021 BEZ CLP'!B:B)</f>
        <v>0</v>
      </c>
      <c r="L989" s="38">
        <f>SUMIF('2021 BEZ CLP'!A:A,A989,'2021 BEZ CLP'!C:C)</f>
        <v>0</v>
      </c>
    </row>
    <row r="990" spans="1:12">
      <c r="A990" s="42"/>
      <c r="B990" s="42"/>
      <c r="C990" s="3">
        <f>SUMIF('I K'!A:A,A990,'I K'!B:B)</f>
        <v>0</v>
      </c>
      <c r="D990" s="3">
        <f>SUMIF('I K'!A:A,A990,'I K'!C:C)</f>
        <v>0</v>
      </c>
      <c r="E990" s="3">
        <f>SUMIF('II K'!A:A,A990,'II K'!B:B)</f>
        <v>0</v>
      </c>
      <c r="F990" s="38">
        <f>SUMIF('II K'!A:A,A990,'II K'!C:C)</f>
        <v>0</v>
      </c>
      <c r="G990" s="38">
        <f>SUMIF('III K'!A:A,A990,'III K'!B:B)</f>
        <v>0</v>
      </c>
      <c r="H990" s="38">
        <f>SUMIF('III K'!A:A,A990,'III K'!C:C)</f>
        <v>0</v>
      </c>
      <c r="I990" s="38">
        <f>SUMIF('IV K'!A:A,A990,'IV K'!B:B)</f>
        <v>0</v>
      </c>
      <c r="J990" s="38">
        <f>SUMIF('IV K'!A:A,A990,'IV K'!C:C)</f>
        <v>0</v>
      </c>
      <c r="K990" s="38">
        <f>SUMIF('2021 BEZ CLP'!A:A,A990,'2021 BEZ CLP'!B:B)</f>
        <v>0</v>
      </c>
      <c r="L990" s="38">
        <f>SUMIF('2021 BEZ CLP'!A:A,A990,'2021 BEZ CLP'!C:C)</f>
        <v>0</v>
      </c>
    </row>
    <row r="991" spans="1:12">
      <c r="A991" s="42"/>
      <c r="B991" s="42"/>
      <c r="C991" s="3">
        <f>SUMIF('I K'!A:A,A991,'I K'!B:B)</f>
        <v>0</v>
      </c>
      <c r="D991" s="3">
        <f>SUMIF('I K'!A:A,A991,'I K'!C:C)</f>
        <v>0</v>
      </c>
      <c r="E991" s="3">
        <f>SUMIF('II K'!A:A,A991,'II K'!B:B)</f>
        <v>0</v>
      </c>
      <c r="F991" s="38">
        <f>SUMIF('II K'!A:A,A991,'II K'!C:C)</f>
        <v>0</v>
      </c>
      <c r="G991" s="38">
        <f>SUMIF('III K'!A:A,A991,'III K'!B:B)</f>
        <v>0</v>
      </c>
      <c r="H991" s="38">
        <f>SUMIF('III K'!A:A,A991,'III K'!C:C)</f>
        <v>0</v>
      </c>
      <c r="I991" s="38">
        <f>SUMIF('IV K'!A:A,A991,'IV K'!B:B)</f>
        <v>0</v>
      </c>
      <c r="J991" s="38">
        <f>SUMIF('IV K'!A:A,A991,'IV K'!C:C)</f>
        <v>0</v>
      </c>
      <c r="K991" s="38">
        <f>SUMIF('2021 BEZ CLP'!A:A,A991,'2021 BEZ CLP'!B:B)</f>
        <v>0</v>
      </c>
      <c r="L991" s="38">
        <f>SUMIF('2021 BEZ CLP'!A:A,A991,'2021 BEZ CLP'!C:C)</f>
        <v>0</v>
      </c>
    </row>
    <row r="992" spans="1:12">
      <c r="A992" s="42"/>
      <c r="B992" s="42"/>
      <c r="C992" s="3">
        <f>SUMIF('I K'!A:A,A992,'I K'!B:B)</f>
        <v>0</v>
      </c>
      <c r="D992" s="3">
        <f>SUMIF('I K'!A:A,A992,'I K'!C:C)</f>
        <v>0</v>
      </c>
      <c r="E992" s="3">
        <f>SUMIF('II K'!A:A,A992,'II K'!B:B)</f>
        <v>0</v>
      </c>
      <c r="F992" s="38">
        <f>SUMIF('II K'!A:A,A992,'II K'!C:C)</f>
        <v>0</v>
      </c>
      <c r="G992" s="38">
        <f>SUMIF('III K'!A:A,A992,'III K'!B:B)</f>
        <v>0</v>
      </c>
      <c r="H992" s="38">
        <f>SUMIF('III K'!A:A,A992,'III K'!C:C)</f>
        <v>0</v>
      </c>
      <c r="I992" s="38">
        <f>SUMIF('IV K'!A:A,A992,'IV K'!B:B)</f>
        <v>0</v>
      </c>
      <c r="J992" s="38">
        <f>SUMIF('IV K'!A:A,A992,'IV K'!C:C)</f>
        <v>0</v>
      </c>
      <c r="K992" s="38">
        <f>SUMIF('2021 BEZ CLP'!A:A,A992,'2021 BEZ CLP'!B:B)</f>
        <v>0</v>
      </c>
      <c r="L992" s="38">
        <f>SUMIF('2021 BEZ CLP'!A:A,A992,'2021 BEZ CLP'!C:C)</f>
        <v>0</v>
      </c>
    </row>
    <row r="993" spans="1:12">
      <c r="A993" s="42"/>
      <c r="B993" s="42"/>
      <c r="C993" s="3">
        <f>SUMIF('I K'!A:A,A993,'I K'!B:B)</f>
        <v>0</v>
      </c>
      <c r="D993" s="3">
        <f>SUMIF('I K'!A:A,A993,'I K'!C:C)</f>
        <v>0</v>
      </c>
      <c r="E993" s="3">
        <f>SUMIF('II K'!A:A,A993,'II K'!B:B)</f>
        <v>0</v>
      </c>
      <c r="F993" s="38">
        <f>SUMIF('II K'!A:A,A993,'II K'!C:C)</f>
        <v>0</v>
      </c>
      <c r="G993" s="38">
        <f>SUMIF('III K'!A:A,A993,'III K'!B:B)</f>
        <v>0</v>
      </c>
      <c r="H993" s="38">
        <f>SUMIF('III K'!A:A,A993,'III K'!C:C)</f>
        <v>0</v>
      </c>
      <c r="I993" s="38">
        <f>SUMIF('IV K'!A:A,A993,'IV K'!B:B)</f>
        <v>0</v>
      </c>
      <c r="J993" s="38">
        <f>SUMIF('IV K'!A:A,A993,'IV K'!C:C)</f>
        <v>0</v>
      </c>
      <c r="K993" s="38">
        <f>SUMIF('2021 BEZ CLP'!A:A,A993,'2021 BEZ CLP'!B:B)</f>
        <v>0</v>
      </c>
      <c r="L993" s="38">
        <f>SUMIF('2021 BEZ CLP'!A:A,A993,'2021 BEZ CLP'!C:C)</f>
        <v>0</v>
      </c>
    </row>
    <row r="994" spans="1:12">
      <c r="A994" s="42"/>
      <c r="B994" s="42"/>
      <c r="C994" s="3">
        <f>SUMIF('I K'!A:A,A994,'I K'!B:B)</f>
        <v>0</v>
      </c>
      <c r="D994" s="3">
        <f>SUMIF('I K'!A:A,A994,'I K'!C:C)</f>
        <v>0</v>
      </c>
      <c r="E994" s="3">
        <f>SUMIF('II K'!A:A,A994,'II K'!B:B)</f>
        <v>0</v>
      </c>
      <c r="F994" s="38">
        <f>SUMIF('II K'!A:A,A994,'II K'!C:C)</f>
        <v>0</v>
      </c>
      <c r="G994" s="38">
        <f>SUMIF('III K'!A:A,A994,'III K'!B:B)</f>
        <v>0</v>
      </c>
      <c r="H994" s="38">
        <f>SUMIF('III K'!A:A,A994,'III K'!C:C)</f>
        <v>0</v>
      </c>
      <c r="I994" s="38">
        <f>SUMIF('IV K'!A:A,A994,'IV K'!B:B)</f>
        <v>0</v>
      </c>
      <c r="J994" s="38">
        <f>SUMIF('IV K'!A:A,A994,'IV K'!C:C)</f>
        <v>0</v>
      </c>
      <c r="K994" s="38">
        <f>SUMIF('2021 BEZ CLP'!A:A,A994,'2021 BEZ CLP'!B:B)</f>
        <v>0</v>
      </c>
      <c r="L994" s="38">
        <f>SUMIF('2021 BEZ CLP'!A:A,A994,'2021 BEZ CLP'!C:C)</f>
        <v>0</v>
      </c>
    </row>
    <row r="995" spans="1:12">
      <c r="A995" s="42"/>
      <c r="B995" s="42"/>
      <c r="C995" s="3">
        <f>SUMIF('I K'!A:A,A995,'I K'!B:B)</f>
        <v>0</v>
      </c>
      <c r="D995" s="3">
        <f>SUMIF('I K'!A:A,A995,'I K'!C:C)</f>
        <v>0</v>
      </c>
      <c r="E995" s="3">
        <f>SUMIF('II K'!A:A,A995,'II K'!B:B)</f>
        <v>0</v>
      </c>
      <c r="F995" s="38">
        <f>SUMIF('II K'!A:A,A995,'II K'!C:C)</f>
        <v>0</v>
      </c>
      <c r="G995" s="38">
        <f>SUMIF('III K'!A:A,A995,'III K'!B:B)</f>
        <v>0</v>
      </c>
      <c r="H995" s="38">
        <f>SUMIF('III K'!A:A,A995,'III K'!C:C)</f>
        <v>0</v>
      </c>
      <c r="I995" s="38">
        <f>SUMIF('IV K'!A:A,A995,'IV K'!B:B)</f>
        <v>0</v>
      </c>
      <c r="J995" s="38">
        <f>SUMIF('IV K'!A:A,A995,'IV K'!C:C)</f>
        <v>0</v>
      </c>
      <c r="K995" s="38">
        <f>SUMIF('2021 BEZ CLP'!A:A,A995,'2021 BEZ CLP'!B:B)</f>
        <v>0</v>
      </c>
      <c r="L995" s="38">
        <f>SUMIF('2021 BEZ CLP'!A:A,A995,'2021 BEZ CLP'!C:C)</f>
        <v>0</v>
      </c>
    </row>
    <row r="996" spans="1:12">
      <c r="A996" s="42"/>
      <c r="B996" s="42"/>
      <c r="C996" s="3">
        <f>SUMIF('I K'!A:A,A996,'I K'!B:B)</f>
        <v>0</v>
      </c>
      <c r="D996" s="3">
        <f>SUMIF('I K'!A:A,A996,'I K'!C:C)</f>
        <v>0</v>
      </c>
      <c r="E996" s="3">
        <f>SUMIF('II K'!A:A,A996,'II K'!B:B)</f>
        <v>0</v>
      </c>
      <c r="F996" s="38">
        <f>SUMIF('II K'!A:A,A996,'II K'!C:C)</f>
        <v>0</v>
      </c>
      <c r="G996" s="38">
        <f>SUMIF('III K'!A:A,A996,'III K'!B:B)</f>
        <v>0</v>
      </c>
      <c r="H996" s="38">
        <f>SUMIF('III K'!A:A,A996,'III K'!C:C)</f>
        <v>0</v>
      </c>
      <c r="I996" s="38">
        <f>SUMIF('IV K'!A:A,A996,'IV K'!B:B)</f>
        <v>0</v>
      </c>
      <c r="J996" s="38">
        <f>SUMIF('IV K'!A:A,A996,'IV K'!C:C)</f>
        <v>0</v>
      </c>
      <c r="K996" s="38">
        <f>SUMIF('2021 BEZ CLP'!A:A,A996,'2021 BEZ CLP'!B:B)</f>
        <v>0</v>
      </c>
      <c r="L996" s="38">
        <f>SUMIF('2021 BEZ CLP'!A:A,A996,'2021 BEZ CLP'!C:C)</f>
        <v>0</v>
      </c>
    </row>
    <row r="997" spans="1:12">
      <c r="A997" s="42"/>
      <c r="B997" s="42"/>
      <c r="C997" s="3">
        <f>SUMIF('I K'!A:A,A997,'I K'!B:B)</f>
        <v>0</v>
      </c>
      <c r="D997" s="3">
        <f>SUMIF('I K'!A:A,A997,'I K'!C:C)</f>
        <v>0</v>
      </c>
      <c r="E997" s="3">
        <f>SUMIF('II K'!A:A,A997,'II K'!B:B)</f>
        <v>0</v>
      </c>
      <c r="F997" s="38">
        <f>SUMIF('II K'!A:A,A997,'II K'!C:C)</f>
        <v>0</v>
      </c>
      <c r="G997" s="38">
        <f>SUMIF('III K'!A:A,A997,'III K'!B:B)</f>
        <v>0</v>
      </c>
      <c r="H997" s="38">
        <f>SUMIF('III K'!A:A,A997,'III K'!C:C)</f>
        <v>0</v>
      </c>
      <c r="I997" s="38">
        <f>SUMIF('IV K'!A:A,A997,'IV K'!B:B)</f>
        <v>0</v>
      </c>
      <c r="J997" s="38">
        <f>SUMIF('IV K'!A:A,A997,'IV K'!C:C)</f>
        <v>0</v>
      </c>
      <c r="K997" s="38">
        <f>SUMIF('2021 BEZ CLP'!A:A,A997,'2021 BEZ CLP'!B:B)</f>
        <v>0</v>
      </c>
      <c r="L997" s="38">
        <f>SUMIF('2021 BEZ CLP'!A:A,A997,'2021 BEZ CLP'!C:C)</f>
        <v>0</v>
      </c>
    </row>
    <row r="998" spans="1:12">
      <c r="A998" s="42"/>
      <c r="B998" s="42"/>
      <c r="C998" s="3">
        <f>SUMIF('I K'!A:A,A998,'I K'!B:B)</f>
        <v>0</v>
      </c>
      <c r="D998" s="3">
        <f>SUMIF('I K'!A:A,A998,'I K'!C:C)</f>
        <v>0</v>
      </c>
      <c r="E998" s="3">
        <f>SUMIF('II K'!A:A,A998,'II K'!B:B)</f>
        <v>0</v>
      </c>
      <c r="F998" s="38">
        <f>SUMIF('II K'!A:A,A998,'II K'!C:C)</f>
        <v>0</v>
      </c>
      <c r="G998" s="38">
        <f>SUMIF('III K'!A:A,A998,'III K'!B:B)</f>
        <v>0</v>
      </c>
      <c r="H998" s="38">
        <f>SUMIF('III K'!A:A,A998,'III K'!C:C)</f>
        <v>0</v>
      </c>
      <c r="I998" s="38">
        <f>SUMIF('IV K'!A:A,A998,'IV K'!B:B)</f>
        <v>0</v>
      </c>
      <c r="J998" s="38">
        <f>SUMIF('IV K'!A:A,A998,'IV K'!C:C)</f>
        <v>0</v>
      </c>
      <c r="K998" s="38">
        <f>SUMIF('2021 BEZ CLP'!A:A,A998,'2021 BEZ CLP'!B:B)</f>
        <v>0</v>
      </c>
      <c r="L998" s="38">
        <f>SUMIF('2021 BEZ CLP'!A:A,A998,'2021 BEZ CLP'!C:C)</f>
        <v>0</v>
      </c>
    </row>
    <row r="999" spans="1:12">
      <c r="A999" s="42"/>
      <c r="B999" s="42"/>
      <c r="C999" s="3">
        <f>SUMIF('I K'!A:A,A999,'I K'!B:B)</f>
        <v>0</v>
      </c>
      <c r="D999" s="3">
        <f>SUMIF('I K'!A:A,A999,'I K'!C:C)</f>
        <v>0</v>
      </c>
      <c r="E999" s="3">
        <f>SUMIF('II K'!A:A,A999,'II K'!B:B)</f>
        <v>0</v>
      </c>
      <c r="F999" s="38">
        <f>SUMIF('II K'!A:A,A999,'II K'!C:C)</f>
        <v>0</v>
      </c>
      <c r="G999" s="38">
        <f>SUMIF('III K'!A:A,A999,'III K'!B:B)</f>
        <v>0</v>
      </c>
      <c r="H999" s="38">
        <f>SUMIF('III K'!A:A,A999,'III K'!C:C)</f>
        <v>0</v>
      </c>
      <c r="I999" s="38">
        <f>SUMIF('IV K'!A:A,A999,'IV K'!B:B)</f>
        <v>0</v>
      </c>
      <c r="J999" s="38">
        <f>SUMIF('IV K'!A:A,A999,'IV K'!C:C)</f>
        <v>0</v>
      </c>
      <c r="K999" s="38">
        <f>SUMIF('2021 BEZ CLP'!A:A,A999,'2021 BEZ CLP'!B:B)</f>
        <v>0</v>
      </c>
      <c r="L999" s="38">
        <f>SUMIF('2021 BEZ CLP'!A:A,A999,'2021 BEZ CLP'!C:C)</f>
        <v>0</v>
      </c>
    </row>
    <row r="1000" spans="1:12">
      <c r="A1000" s="42"/>
      <c r="B1000" s="42"/>
      <c r="C1000" s="3">
        <f>SUMIF('I K'!A:A,A1000,'I K'!B:B)</f>
        <v>0</v>
      </c>
      <c r="D1000" s="3">
        <f>SUMIF('I K'!A:A,A1000,'I K'!C:C)</f>
        <v>0</v>
      </c>
      <c r="E1000" s="3">
        <f>SUMIF('II K'!A:A,A1000,'II K'!B:B)</f>
        <v>0</v>
      </c>
      <c r="F1000" s="38">
        <f>SUMIF('II K'!A:A,A1000,'II K'!C:C)</f>
        <v>0</v>
      </c>
      <c r="G1000" s="38">
        <f>SUMIF('III K'!A:A,A1000,'III K'!B:B)</f>
        <v>0</v>
      </c>
      <c r="H1000" s="38">
        <f>SUMIF('III K'!A:A,A1000,'III K'!C:C)</f>
        <v>0</v>
      </c>
      <c r="I1000" s="38">
        <f>SUMIF('IV K'!A:A,A1000,'IV K'!B:B)</f>
        <v>0</v>
      </c>
      <c r="J1000" s="38">
        <f>SUMIF('IV K'!A:A,A1000,'IV K'!C:C)</f>
        <v>0</v>
      </c>
      <c r="K1000" s="38">
        <f>SUMIF('2021 BEZ CLP'!A:A,A1000,'2021 BEZ CLP'!B:B)</f>
        <v>0</v>
      </c>
      <c r="L1000" s="38">
        <f>SUMIF('2021 BEZ CLP'!A:A,A1000,'2021 BEZ CLP'!C:C)</f>
        <v>0</v>
      </c>
    </row>
    <row r="1001" spans="1:12">
      <c r="A1001" s="42"/>
      <c r="B1001" s="42"/>
      <c r="C1001" s="3">
        <f>SUMIF('I K'!A:A,A1001,'I K'!B:B)</f>
        <v>0</v>
      </c>
      <c r="D1001" s="3">
        <f>SUMIF('I K'!A:A,A1001,'I K'!C:C)</f>
        <v>0</v>
      </c>
      <c r="E1001" s="3">
        <f>SUMIF('II K'!A:A,A1001,'II K'!B:B)</f>
        <v>0</v>
      </c>
      <c r="F1001" s="38">
        <f>SUMIF('II K'!A:A,A1001,'II K'!C:C)</f>
        <v>0</v>
      </c>
      <c r="G1001" s="38">
        <f>SUMIF('III K'!A:A,A1001,'III K'!B:B)</f>
        <v>0</v>
      </c>
      <c r="H1001" s="38">
        <f>SUMIF('III K'!A:A,A1001,'III K'!C:C)</f>
        <v>0</v>
      </c>
      <c r="I1001" s="38">
        <f>SUMIF('IV K'!A:A,A1001,'IV K'!B:B)</f>
        <v>0</v>
      </c>
      <c r="J1001" s="38">
        <f>SUMIF('IV K'!A:A,A1001,'IV K'!C:C)</f>
        <v>0</v>
      </c>
      <c r="K1001" s="38">
        <f>SUMIF('2021 BEZ CLP'!A:A,A1001,'2021 BEZ CLP'!B:B)</f>
        <v>0</v>
      </c>
      <c r="L1001" s="38">
        <f>SUMIF('2021 BEZ CLP'!A:A,A1001,'2021 BEZ CLP'!C:C)</f>
        <v>0</v>
      </c>
    </row>
    <row r="1002" spans="1:12">
      <c r="A1002" s="42"/>
      <c r="B1002" s="42"/>
      <c r="C1002" s="3">
        <f>SUMIF('I K'!A:A,A1002,'I K'!B:B)</f>
        <v>0</v>
      </c>
      <c r="D1002" s="3">
        <f>SUMIF('I K'!A:A,A1002,'I K'!C:C)</f>
        <v>0</v>
      </c>
      <c r="E1002" s="3">
        <f>SUMIF('II K'!A:A,A1002,'II K'!B:B)</f>
        <v>0</v>
      </c>
      <c r="F1002" s="38">
        <f>SUMIF('II K'!A:A,A1002,'II K'!C:C)</f>
        <v>0</v>
      </c>
      <c r="G1002" s="38">
        <f>SUMIF('III K'!A:A,A1002,'III K'!B:B)</f>
        <v>0</v>
      </c>
      <c r="H1002" s="38">
        <f>SUMIF('III K'!A:A,A1002,'III K'!C:C)</f>
        <v>0</v>
      </c>
      <c r="I1002" s="38">
        <f>SUMIF('IV K'!A:A,A1002,'IV K'!B:B)</f>
        <v>0</v>
      </c>
      <c r="J1002" s="38">
        <f>SUMIF('IV K'!A:A,A1002,'IV K'!C:C)</f>
        <v>0</v>
      </c>
      <c r="K1002" s="38">
        <f>SUMIF('2021 BEZ CLP'!A:A,A1002,'2021 BEZ CLP'!B:B)</f>
        <v>0</v>
      </c>
      <c r="L1002" s="38">
        <f>SUMIF('2021 BEZ CLP'!A:A,A1002,'2021 BEZ CLP'!C:C)</f>
        <v>0</v>
      </c>
    </row>
    <row r="1003" spans="1:12">
      <c r="A1003" s="42"/>
      <c r="B1003" s="42"/>
      <c r="C1003" s="3">
        <f>SUMIF('I K'!A:A,A1003,'I K'!B:B)</f>
        <v>0</v>
      </c>
      <c r="D1003" s="3">
        <f>SUMIF('I K'!A:A,A1003,'I K'!C:C)</f>
        <v>0</v>
      </c>
      <c r="E1003" s="3">
        <f>SUMIF('II K'!A:A,A1003,'II K'!B:B)</f>
        <v>0</v>
      </c>
      <c r="F1003" s="38">
        <f>SUMIF('II K'!A:A,A1003,'II K'!C:C)</f>
        <v>0</v>
      </c>
      <c r="G1003" s="38">
        <f>SUMIF('III K'!A:A,A1003,'III K'!B:B)</f>
        <v>0</v>
      </c>
      <c r="H1003" s="38">
        <f>SUMIF('III K'!A:A,A1003,'III K'!C:C)</f>
        <v>0</v>
      </c>
      <c r="I1003" s="38">
        <f>SUMIF('IV K'!A:A,A1003,'IV K'!B:B)</f>
        <v>0</v>
      </c>
      <c r="J1003" s="38">
        <f>SUMIF('IV K'!A:A,A1003,'IV K'!C:C)</f>
        <v>0</v>
      </c>
      <c r="K1003" s="38">
        <f>SUMIF('2021 BEZ CLP'!A:A,A1003,'2021 BEZ CLP'!B:B)</f>
        <v>0</v>
      </c>
      <c r="L1003" s="38">
        <f>SUMIF('2021 BEZ CLP'!A:A,A1003,'2021 BEZ CLP'!C:C)</f>
        <v>0</v>
      </c>
    </row>
    <row r="1004" spans="1:12">
      <c r="A1004" s="42"/>
      <c r="B1004" s="42"/>
      <c r="C1004" s="3">
        <f>SUMIF('I K'!A:A,A1004,'I K'!B:B)</f>
        <v>0</v>
      </c>
      <c r="D1004" s="3">
        <f>SUMIF('I K'!A:A,A1004,'I K'!C:C)</f>
        <v>0</v>
      </c>
      <c r="E1004" s="3">
        <f>SUMIF('II K'!A:A,A1004,'II K'!B:B)</f>
        <v>0</v>
      </c>
      <c r="F1004" s="38">
        <f>SUMIF('II K'!A:A,A1004,'II K'!C:C)</f>
        <v>0</v>
      </c>
      <c r="G1004" s="38">
        <f>SUMIF('III K'!A:A,A1004,'III K'!B:B)</f>
        <v>0</v>
      </c>
      <c r="H1004" s="38">
        <f>SUMIF('III K'!A:A,A1004,'III K'!C:C)</f>
        <v>0</v>
      </c>
      <c r="I1004" s="38">
        <f>SUMIF('IV K'!A:A,A1004,'IV K'!B:B)</f>
        <v>0</v>
      </c>
      <c r="J1004" s="38">
        <f>SUMIF('IV K'!A:A,A1004,'IV K'!C:C)</f>
        <v>0</v>
      </c>
      <c r="K1004" s="38">
        <f>SUMIF('2021 BEZ CLP'!A:A,A1004,'2021 BEZ CLP'!B:B)</f>
        <v>0</v>
      </c>
      <c r="L1004" s="38">
        <f>SUMIF('2021 BEZ CLP'!A:A,A1004,'2021 BEZ CLP'!C:C)</f>
        <v>0</v>
      </c>
    </row>
    <row r="1005" spans="1:12">
      <c r="A1005" s="42"/>
      <c r="B1005" s="42"/>
      <c r="C1005" s="3">
        <f>SUMIF('I K'!A:A,A1005,'I K'!B:B)</f>
        <v>0</v>
      </c>
      <c r="D1005" s="3">
        <f>SUMIF('I K'!A:A,A1005,'I K'!C:C)</f>
        <v>0</v>
      </c>
      <c r="E1005" s="3">
        <f>SUMIF('II K'!A:A,A1005,'II K'!B:B)</f>
        <v>0</v>
      </c>
      <c r="F1005" s="38">
        <f>SUMIF('II K'!A:A,A1005,'II K'!C:C)</f>
        <v>0</v>
      </c>
      <c r="G1005" s="38">
        <f>SUMIF('III K'!A:A,A1005,'III K'!B:B)</f>
        <v>0</v>
      </c>
      <c r="H1005" s="38">
        <f>SUMIF('III K'!A:A,A1005,'III K'!C:C)</f>
        <v>0</v>
      </c>
      <c r="I1005" s="38">
        <f>SUMIF('IV K'!A:A,A1005,'IV K'!B:B)</f>
        <v>0</v>
      </c>
      <c r="J1005" s="38">
        <f>SUMIF('IV K'!A:A,A1005,'IV K'!C:C)</f>
        <v>0</v>
      </c>
      <c r="K1005" s="38">
        <f>SUMIF('2021 BEZ CLP'!A:A,A1005,'2021 BEZ CLP'!B:B)</f>
        <v>0</v>
      </c>
      <c r="L1005" s="38">
        <f>SUMIF('2021 BEZ CLP'!A:A,A1005,'2021 BEZ CLP'!C:C)</f>
        <v>0</v>
      </c>
    </row>
    <row r="1006" spans="1:12">
      <c r="A1006" s="42"/>
      <c r="B1006" s="42"/>
      <c r="C1006" s="3">
        <f>SUMIF('I K'!A:A,A1006,'I K'!B:B)</f>
        <v>0</v>
      </c>
      <c r="D1006" s="3">
        <f>SUMIF('I K'!A:A,A1006,'I K'!C:C)</f>
        <v>0</v>
      </c>
      <c r="E1006" s="3">
        <f>SUMIF('II K'!A:A,A1006,'II K'!B:B)</f>
        <v>0</v>
      </c>
      <c r="F1006" s="38">
        <f>SUMIF('II K'!A:A,A1006,'II K'!C:C)</f>
        <v>0</v>
      </c>
      <c r="G1006" s="38">
        <f>SUMIF('III K'!A:A,A1006,'III K'!B:B)</f>
        <v>0</v>
      </c>
      <c r="H1006" s="38">
        <f>SUMIF('III K'!A:A,A1006,'III K'!C:C)</f>
        <v>0</v>
      </c>
      <c r="I1006" s="38">
        <f>SUMIF('IV K'!A:A,A1006,'IV K'!B:B)</f>
        <v>0</v>
      </c>
      <c r="J1006" s="38">
        <f>SUMIF('IV K'!A:A,A1006,'IV K'!C:C)</f>
        <v>0</v>
      </c>
      <c r="K1006" s="38">
        <f>SUMIF('2021 BEZ CLP'!A:A,A1006,'2021 BEZ CLP'!B:B)</f>
        <v>0</v>
      </c>
      <c r="L1006" s="38">
        <f>SUMIF('2021 BEZ CLP'!A:A,A1006,'2021 BEZ CLP'!C:C)</f>
        <v>0</v>
      </c>
    </row>
    <row r="1007" spans="1:12">
      <c r="A1007" s="42"/>
      <c r="B1007" s="42"/>
      <c r="C1007" s="3">
        <f>SUMIF('I K'!A:A,A1007,'I K'!B:B)</f>
        <v>0</v>
      </c>
      <c r="D1007" s="3">
        <f>SUMIF('I K'!A:A,A1007,'I K'!C:C)</f>
        <v>0</v>
      </c>
      <c r="E1007" s="3">
        <f>SUMIF('II K'!A:A,A1007,'II K'!B:B)</f>
        <v>0</v>
      </c>
      <c r="F1007" s="38">
        <f>SUMIF('II K'!A:A,A1007,'II K'!C:C)</f>
        <v>0</v>
      </c>
      <c r="G1007" s="38">
        <f>SUMIF('III K'!A:A,A1007,'III K'!B:B)</f>
        <v>0</v>
      </c>
      <c r="H1007" s="38">
        <f>SUMIF('III K'!A:A,A1007,'III K'!C:C)</f>
        <v>0</v>
      </c>
      <c r="I1007" s="38">
        <f>SUMIF('IV K'!A:A,A1007,'IV K'!B:B)</f>
        <v>0</v>
      </c>
      <c r="J1007" s="38">
        <f>SUMIF('IV K'!A:A,A1007,'IV K'!C:C)</f>
        <v>0</v>
      </c>
      <c r="K1007" s="38">
        <f>SUMIF('2021 BEZ CLP'!A:A,A1007,'2021 BEZ CLP'!B:B)</f>
        <v>0</v>
      </c>
      <c r="L1007" s="38">
        <f>SUMIF('2021 BEZ CLP'!A:A,A1007,'2021 BEZ CLP'!C:C)</f>
        <v>0</v>
      </c>
    </row>
    <row r="1008" spans="1:12">
      <c r="A1008" s="42"/>
      <c r="B1008" s="42"/>
      <c r="C1008" s="3">
        <f>SUMIF('I K'!A:A,A1008,'I K'!B:B)</f>
        <v>0</v>
      </c>
      <c r="D1008" s="3">
        <f>SUMIF('I K'!A:A,A1008,'I K'!C:C)</f>
        <v>0</v>
      </c>
      <c r="E1008" s="3">
        <f>SUMIF('II K'!A:A,A1008,'II K'!B:B)</f>
        <v>0</v>
      </c>
      <c r="F1008" s="38">
        <f>SUMIF('II K'!A:A,A1008,'II K'!C:C)</f>
        <v>0</v>
      </c>
      <c r="G1008" s="38">
        <f>SUMIF('III K'!A:A,A1008,'III K'!B:B)</f>
        <v>0</v>
      </c>
      <c r="H1008" s="38">
        <f>SUMIF('III K'!A:A,A1008,'III K'!C:C)</f>
        <v>0</v>
      </c>
      <c r="I1008" s="38">
        <f>SUMIF('IV K'!A:A,A1008,'IV K'!B:B)</f>
        <v>0</v>
      </c>
      <c r="J1008" s="38">
        <f>SUMIF('IV K'!A:A,A1008,'IV K'!C:C)</f>
        <v>0</v>
      </c>
      <c r="K1008" s="38">
        <f>SUMIF('2021 BEZ CLP'!A:A,A1008,'2021 BEZ CLP'!B:B)</f>
        <v>0</v>
      </c>
      <c r="L1008" s="38">
        <f>SUMIF('2021 BEZ CLP'!A:A,A1008,'2021 BEZ CLP'!C:C)</f>
        <v>0</v>
      </c>
    </row>
    <row r="1009" spans="1:12">
      <c r="A1009" s="42"/>
      <c r="B1009" s="42"/>
      <c r="C1009" s="3">
        <f>SUMIF('I K'!A:A,A1009,'I K'!B:B)</f>
        <v>0</v>
      </c>
      <c r="D1009" s="3">
        <f>SUMIF('I K'!A:A,A1009,'I K'!C:C)</f>
        <v>0</v>
      </c>
      <c r="E1009" s="3">
        <f>SUMIF('II K'!A:A,A1009,'II K'!B:B)</f>
        <v>0</v>
      </c>
      <c r="F1009" s="38">
        <f>SUMIF('II K'!A:A,A1009,'II K'!C:C)</f>
        <v>0</v>
      </c>
      <c r="G1009" s="38">
        <f>SUMIF('III K'!A:A,A1009,'III K'!B:B)</f>
        <v>0</v>
      </c>
      <c r="H1009" s="38">
        <f>SUMIF('III K'!A:A,A1009,'III K'!C:C)</f>
        <v>0</v>
      </c>
      <c r="I1009" s="38">
        <f>SUMIF('IV K'!A:A,A1009,'IV K'!B:B)</f>
        <v>0</v>
      </c>
      <c r="J1009" s="38">
        <f>SUMIF('IV K'!A:A,A1009,'IV K'!C:C)</f>
        <v>0</v>
      </c>
      <c r="K1009" s="38">
        <f>SUMIF('2021 BEZ CLP'!A:A,A1009,'2021 BEZ CLP'!B:B)</f>
        <v>0</v>
      </c>
      <c r="L1009" s="38">
        <f>SUMIF('2021 BEZ CLP'!A:A,A1009,'2021 BEZ CLP'!C:C)</f>
        <v>0</v>
      </c>
    </row>
    <row r="1010" spans="1:12">
      <c r="A1010" s="42"/>
      <c r="B1010" s="42"/>
      <c r="C1010" s="3">
        <f>SUMIF('I K'!A:A,A1010,'I K'!B:B)</f>
        <v>0</v>
      </c>
      <c r="D1010" s="3">
        <f>SUMIF('I K'!A:A,A1010,'I K'!C:C)</f>
        <v>0</v>
      </c>
      <c r="E1010" s="3">
        <f>SUMIF('II K'!A:A,A1010,'II K'!B:B)</f>
        <v>0</v>
      </c>
      <c r="F1010" s="38">
        <f>SUMIF('II K'!A:A,A1010,'II K'!C:C)</f>
        <v>0</v>
      </c>
      <c r="G1010" s="38">
        <f>SUMIF('III K'!A:A,A1010,'III K'!B:B)</f>
        <v>0</v>
      </c>
      <c r="H1010" s="38">
        <f>SUMIF('III K'!A:A,A1010,'III K'!C:C)</f>
        <v>0</v>
      </c>
      <c r="I1010" s="38">
        <f>SUMIF('IV K'!A:A,A1010,'IV K'!B:B)</f>
        <v>0</v>
      </c>
      <c r="J1010" s="38">
        <f>SUMIF('IV K'!A:A,A1010,'IV K'!C:C)</f>
        <v>0</v>
      </c>
      <c r="K1010" s="38">
        <f>SUMIF('2021 BEZ CLP'!A:A,A1010,'2021 BEZ CLP'!B:B)</f>
        <v>0</v>
      </c>
      <c r="L1010" s="38">
        <f>SUMIF('2021 BEZ CLP'!A:A,A1010,'2021 BEZ CLP'!C:C)</f>
        <v>0</v>
      </c>
    </row>
    <row r="1011" spans="1:12">
      <c r="A1011" s="42"/>
      <c r="B1011" s="42"/>
      <c r="C1011" s="3">
        <f>SUMIF('I K'!A:A,A1011,'I K'!B:B)</f>
        <v>0</v>
      </c>
      <c r="D1011" s="3">
        <f>SUMIF('I K'!A:A,A1011,'I K'!C:C)</f>
        <v>0</v>
      </c>
      <c r="E1011" s="3">
        <f>SUMIF('II K'!A:A,A1011,'II K'!B:B)</f>
        <v>0</v>
      </c>
      <c r="F1011" s="38">
        <f>SUMIF('II K'!A:A,A1011,'II K'!C:C)</f>
        <v>0</v>
      </c>
      <c r="G1011" s="38">
        <f>SUMIF('III K'!A:A,A1011,'III K'!B:B)</f>
        <v>0</v>
      </c>
      <c r="H1011" s="38">
        <f>SUMIF('III K'!A:A,A1011,'III K'!C:C)</f>
        <v>0</v>
      </c>
      <c r="I1011" s="38">
        <f>SUMIF('IV K'!A:A,A1011,'IV K'!B:B)</f>
        <v>0</v>
      </c>
      <c r="J1011" s="38">
        <f>SUMIF('IV K'!A:A,A1011,'IV K'!C:C)</f>
        <v>0</v>
      </c>
      <c r="K1011" s="38">
        <f>SUMIF('2021 BEZ CLP'!A:A,A1011,'2021 BEZ CLP'!B:B)</f>
        <v>0</v>
      </c>
      <c r="L1011" s="38">
        <f>SUMIF('2021 BEZ CLP'!A:A,A1011,'2021 BEZ CLP'!C:C)</f>
        <v>0</v>
      </c>
    </row>
    <row r="1012" spans="1:12">
      <c r="A1012" s="42"/>
      <c r="B1012" s="42"/>
      <c r="C1012" s="3">
        <f>SUMIF('I K'!A:A,A1012,'I K'!B:B)</f>
        <v>0</v>
      </c>
      <c r="D1012" s="3">
        <f>SUMIF('I K'!A:A,A1012,'I K'!C:C)</f>
        <v>0</v>
      </c>
      <c r="E1012" s="3">
        <f>SUMIF('II K'!A:A,A1012,'II K'!B:B)</f>
        <v>0</v>
      </c>
      <c r="F1012" s="38">
        <f>SUMIF('II K'!A:A,A1012,'II K'!C:C)</f>
        <v>0</v>
      </c>
      <c r="G1012" s="38">
        <f>SUMIF('III K'!A:A,A1012,'III K'!B:B)</f>
        <v>0</v>
      </c>
      <c r="H1012" s="38">
        <f>SUMIF('III K'!A:A,A1012,'III K'!C:C)</f>
        <v>0</v>
      </c>
      <c r="I1012" s="38">
        <f>SUMIF('IV K'!A:A,A1012,'IV K'!B:B)</f>
        <v>0</v>
      </c>
      <c r="J1012" s="38">
        <f>SUMIF('IV K'!A:A,A1012,'IV K'!C:C)</f>
        <v>0</v>
      </c>
      <c r="K1012" s="38">
        <f>SUMIF('2021 BEZ CLP'!A:A,A1012,'2021 BEZ CLP'!B:B)</f>
        <v>0</v>
      </c>
      <c r="L1012" s="38">
        <f>SUMIF('2021 BEZ CLP'!A:A,A1012,'2021 BEZ CLP'!C:C)</f>
        <v>0</v>
      </c>
    </row>
    <row r="1013" spans="1:12">
      <c r="A1013" s="42"/>
      <c r="B1013" s="42"/>
      <c r="C1013" s="3">
        <f>SUMIF('I K'!A:A,A1013,'I K'!B:B)</f>
        <v>0</v>
      </c>
      <c r="D1013" s="3">
        <f>SUMIF('I K'!A:A,A1013,'I K'!C:C)</f>
        <v>0</v>
      </c>
      <c r="E1013" s="3">
        <f>SUMIF('II K'!A:A,A1013,'II K'!B:B)</f>
        <v>0</v>
      </c>
      <c r="F1013" s="38">
        <f>SUMIF('II K'!A:A,A1013,'II K'!C:C)</f>
        <v>0</v>
      </c>
      <c r="G1013" s="38">
        <f>SUMIF('III K'!A:A,A1013,'III K'!B:B)</f>
        <v>0</v>
      </c>
      <c r="H1013" s="38">
        <f>SUMIF('III K'!A:A,A1013,'III K'!C:C)</f>
        <v>0</v>
      </c>
      <c r="I1013" s="38">
        <f>SUMIF('IV K'!A:A,A1013,'IV K'!B:B)</f>
        <v>0</v>
      </c>
      <c r="J1013" s="38">
        <f>SUMIF('IV K'!A:A,A1013,'IV K'!C:C)</f>
        <v>0</v>
      </c>
      <c r="K1013" s="38">
        <f>SUMIF('2021 BEZ CLP'!A:A,A1013,'2021 BEZ CLP'!B:B)</f>
        <v>0</v>
      </c>
      <c r="L1013" s="38">
        <f>SUMIF('2021 BEZ CLP'!A:A,A1013,'2021 BEZ CLP'!C:C)</f>
        <v>0</v>
      </c>
    </row>
    <row r="1014" spans="1:12">
      <c r="A1014" s="42"/>
      <c r="B1014" s="42"/>
      <c r="C1014" s="3">
        <f>SUMIF('I K'!A:A,A1014,'I K'!B:B)</f>
        <v>0</v>
      </c>
      <c r="D1014" s="3">
        <f>SUMIF('I K'!A:A,A1014,'I K'!C:C)</f>
        <v>0</v>
      </c>
      <c r="E1014" s="3">
        <f>SUMIF('II K'!A:A,A1014,'II K'!B:B)</f>
        <v>0</v>
      </c>
      <c r="F1014" s="38">
        <f>SUMIF('II K'!A:A,A1014,'II K'!C:C)</f>
        <v>0</v>
      </c>
      <c r="G1014" s="38">
        <f>SUMIF('III K'!A:A,A1014,'III K'!B:B)</f>
        <v>0</v>
      </c>
      <c r="H1014" s="38">
        <f>SUMIF('III K'!A:A,A1014,'III K'!C:C)</f>
        <v>0</v>
      </c>
      <c r="I1014" s="38">
        <f>SUMIF('IV K'!A:A,A1014,'IV K'!B:B)</f>
        <v>0</v>
      </c>
      <c r="J1014" s="38">
        <f>SUMIF('IV K'!A:A,A1014,'IV K'!C:C)</f>
        <v>0</v>
      </c>
      <c r="K1014" s="38">
        <f>SUMIF('2021 BEZ CLP'!A:A,A1014,'2021 BEZ CLP'!B:B)</f>
        <v>0</v>
      </c>
      <c r="L1014" s="38">
        <f>SUMIF('2021 BEZ CLP'!A:A,A1014,'2021 BEZ CLP'!C:C)</f>
        <v>0</v>
      </c>
    </row>
    <row r="1015" spans="1:12">
      <c r="A1015" s="42"/>
      <c r="B1015" s="42"/>
      <c r="C1015" s="3">
        <f>SUMIF('I K'!A:A,A1015,'I K'!B:B)</f>
        <v>0</v>
      </c>
      <c r="D1015" s="3">
        <f>SUMIF('I K'!A:A,A1015,'I K'!C:C)</f>
        <v>0</v>
      </c>
      <c r="E1015" s="3">
        <f>SUMIF('II K'!A:A,A1015,'II K'!B:B)</f>
        <v>0</v>
      </c>
      <c r="F1015" s="38">
        <f>SUMIF('II K'!A:A,A1015,'II K'!C:C)</f>
        <v>0</v>
      </c>
      <c r="G1015" s="38">
        <f>SUMIF('III K'!A:A,A1015,'III K'!B:B)</f>
        <v>0</v>
      </c>
      <c r="H1015" s="38">
        <f>SUMIF('III K'!A:A,A1015,'III K'!C:C)</f>
        <v>0</v>
      </c>
      <c r="I1015" s="38">
        <f>SUMIF('IV K'!A:A,A1015,'IV K'!B:B)</f>
        <v>0</v>
      </c>
      <c r="J1015" s="38">
        <f>SUMIF('IV K'!A:A,A1015,'IV K'!C:C)</f>
        <v>0</v>
      </c>
      <c r="K1015" s="38">
        <f>SUMIF('2021 BEZ CLP'!A:A,A1015,'2021 BEZ CLP'!B:B)</f>
        <v>0</v>
      </c>
      <c r="L1015" s="38">
        <f>SUMIF('2021 BEZ CLP'!A:A,A1015,'2021 BEZ CLP'!C:C)</f>
        <v>0</v>
      </c>
    </row>
    <row r="1016" spans="1:12">
      <c r="A1016" s="42"/>
      <c r="B1016" s="42"/>
      <c r="C1016" s="3">
        <f>SUMIF('I K'!A:A,A1016,'I K'!B:B)</f>
        <v>0</v>
      </c>
      <c r="D1016" s="3">
        <f>SUMIF('I K'!A:A,A1016,'I K'!C:C)</f>
        <v>0</v>
      </c>
      <c r="E1016" s="3">
        <f>SUMIF('II K'!A:A,A1016,'II K'!B:B)</f>
        <v>0</v>
      </c>
      <c r="F1016" s="38">
        <f>SUMIF('II K'!A:A,A1016,'II K'!C:C)</f>
        <v>0</v>
      </c>
      <c r="G1016" s="38">
        <f>SUMIF('III K'!A:A,A1016,'III K'!B:B)</f>
        <v>0</v>
      </c>
      <c r="H1016" s="38">
        <f>SUMIF('III K'!A:A,A1016,'III K'!C:C)</f>
        <v>0</v>
      </c>
      <c r="I1016" s="38">
        <f>SUMIF('IV K'!A:A,A1016,'IV K'!B:B)</f>
        <v>0</v>
      </c>
      <c r="J1016" s="38">
        <f>SUMIF('IV K'!A:A,A1016,'IV K'!C:C)</f>
        <v>0</v>
      </c>
      <c r="K1016" s="38">
        <f>SUMIF('2021 BEZ CLP'!A:A,A1016,'2021 BEZ CLP'!B:B)</f>
        <v>0</v>
      </c>
      <c r="L1016" s="38">
        <f>SUMIF('2021 BEZ CLP'!A:A,A1016,'2021 BEZ CLP'!C:C)</f>
        <v>0</v>
      </c>
    </row>
    <row r="1017" spans="1:12">
      <c r="A1017" s="28"/>
      <c r="B1017" s="42"/>
      <c r="C1017" s="3">
        <f>SUMIF('I K'!A:A,A1017,'I K'!B:B)</f>
        <v>0</v>
      </c>
      <c r="D1017" s="3">
        <f>SUMIF('I K'!A:A,A1017,'I K'!C:C)</f>
        <v>0</v>
      </c>
      <c r="E1017" s="3">
        <f>SUMIF('II K'!A:A,A1017,'II K'!B:B)</f>
        <v>0</v>
      </c>
      <c r="F1017" s="38">
        <f>SUMIF('II K'!A:A,A1017,'II K'!C:C)</f>
        <v>0</v>
      </c>
      <c r="G1017" s="38">
        <f>SUMIF('III K'!A:A,A1017,'III K'!B:B)</f>
        <v>0</v>
      </c>
      <c r="H1017" s="38">
        <f>SUMIF('III K'!A:A,A1017,'III K'!C:C)</f>
        <v>0</v>
      </c>
      <c r="I1017" s="38">
        <f>SUMIF('IV K'!A:A,A1017,'IV K'!B:B)</f>
        <v>0</v>
      </c>
      <c r="J1017" s="38">
        <f>SUMIF('IV K'!A:A,A1017,'IV K'!C:C)</f>
        <v>0</v>
      </c>
      <c r="K1017" s="38">
        <f>SUMIF('2021 BEZ CLP'!A:A,A1017,'2021 BEZ CLP'!B:B)</f>
        <v>0</v>
      </c>
      <c r="L1017" s="38">
        <f>SUMIF('2021 BEZ CLP'!A:A,A1017,'2021 BEZ CLP'!C:C)</f>
        <v>0</v>
      </c>
    </row>
    <row r="1018" spans="1:12">
      <c r="A1018" s="28"/>
      <c r="B1018" s="42"/>
      <c r="C1018" s="3">
        <f>SUMIF('I K'!A:A,A1018,'I K'!B:B)</f>
        <v>0</v>
      </c>
      <c r="D1018" s="3">
        <f>SUMIF('I K'!A:A,A1018,'I K'!C:C)</f>
        <v>0</v>
      </c>
      <c r="E1018" s="3">
        <f>SUMIF('II K'!A:A,A1018,'II K'!B:B)</f>
        <v>0</v>
      </c>
      <c r="F1018" s="38">
        <f>SUMIF('II K'!A:A,A1018,'II K'!C:C)</f>
        <v>0</v>
      </c>
      <c r="G1018" s="38">
        <f>SUMIF('III K'!A:A,A1018,'III K'!B:B)</f>
        <v>0</v>
      </c>
      <c r="H1018" s="38">
        <f>SUMIF('III K'!A:A,A1018,'III K'!C:C)</f>
        <v>0</v>
      </c>
      <c r="I1018" s="38">
        <f>SUMIF('IV K'!A:A,A1018,'IV K'!B:B)</f>
        <v>0</v>
      </c>
      <c r="J1018" s="38">
        <f>SUMIF('IV K'!A:A,A1018,'IV K'!C:C)</f>
        <v>0</v>
      </c>
      <c r="K1018" s="38">
        <f>SUMIF('2021 BEZ CLP'!A:A,A1018,'2021 BEZ CLP'!B:B)</f>
        <v>0</v>
      </c>
      <c r="L1018" s="38">
        <f>SUMIF('2021 BEZ CLP'!A:A,A1018,'2021 BEZ CLP'!C:C)</f>
        <v>0</v>
      </c>
    </row>
    <row r="1019" spans="1:12">
      <c r="A1019" s="28"/>
      <c r="B1019" s="42"/>
      <c r="C1019" s="3">
        <f>SUMIF('I K'!A:A,A1019,'I K'!B:B)</f>
        <v>0</v>
      </c>
      <c r="D1019" s="3">
        <f>SUMIF('I K'!A:A,A1019,'I K'!C:C)</f>
        <v>0</v>
      </c>
      <c r="E1019" s="3">
        <f>SUMIF('II K'!A:A,A1019,'II K'!B:B)</f>
        <v>0</v>
      </c>
      <c r="F1019" s="38">
        <f>SUMIF('II K'!A:A,A1019,'II K'!C:C)</f>
        <v>0</v>
      </c>
      <c r="G1019" s="38">
        <f>SUMIF('III K'!A:A,A1019,'III K'!B:B)</f>
        <v>0</v>
      </c>
      <c r="H1019" s="38">
        <f>SUMIF('III K'!A:A,A1019,'III K'!C:C)</f>
        <v>0</v>
      </c>
      <c r="I1019" s="38">
        <f>SUMIF('IV K'!A:A,A1019,'IV K'!B:B)</f>
        <v>0</v>
      </c>
      <c r="J1019" s="38">
        <f>SUMIF('IV K'!A:A,A1019,'IV K'!C:C)</f>
        <v>0</v>
      </c>
      <c r="K1019" s="38">
        <f>SUMIF('2021 BEZ CLP'!A:A,A1019,'2021 BEZ CLP'!B:B)</f>
        <v>0</v>
      </c>
      <c r="L1019" s="38">
        <f>SUMIF('2021 BEZ CLP'!A:A,A1019,'2021 BEZ CLP'!C:C)</f>
        <v>0</v>
      </c>
    </row>
    <row r="1020" spans="1:12">
      <c r="A1020" s="28"/>
      <c r="B1020" s="42"/>
      <c r="C1020" s="3">
        <f>SUMIF('I K'!A:A,A1020,'I K'!B:B)</f>
        <v>0</v>
      </c>
      <c r="D1020" s="3">
        <f>SUMIF('I K'!A:A,A1020,'I K'!C:C)</f>
        <v>0</v>
      </c>
      <c r="E1020" s="3">
        <f>SUMIF('II K'!A:A,A1020,'II K'!B:B)</f>
        <v>0</v>
      </c>
      <c r="F1020" s="38">
        <f>SUMIF('II K'!A:A,A1020,'II K'!C:C)</f>
        <v>0</v>
      </c>
      <c r="G1020" s="38">
        <f>SUMIF('III K'!A:A,A1020,'III K'!B:B)</f>
        <v>0</v>
      </c>
      <c r="H1020" s="38">
        <f>SUMIF('III K'!A:A,A1020,'III K'!C:C)</f>
        <v>0</v>
      </c>
      <c r="I1020" s="38">
        <f>SUMIF('IV K'!A:A,A1020,'IV K'!B:B)</f>
        <v>0</v>
      </c>
      <c r="J1020" s="38">
        <f>SUMIF('IV K'!A:A,A1020,'IV K'!C:C)</f>
        <v>0</v>
      </c>
      <c r="K1020" s="38">
        <f>SUMIF('2021 BEZ CLP'!A:A,A1020,'2021 BEZ CLP'!B:B)</f>
        <v>0</v>
      </c>
      <c r="L1020" s="38">
        <f>SUMIF('2021 BEZ CLP'!A:A,A1020,'2021 BEZ CLP'!C:C)</f>
        <v>0</v>
      </c>
    </row>
    <row r="1021" spans="1:12">
      <c r="A1021" s="28"/>
      <c r="B1021" s="42"/>
      <c r="C1021" s="3">
        <f>SUMIF('I K'!A:A,A1021,'I K'!B:B)</f>
        <v>0</v>
      </c>
      <c r="D1021" s="3">
        <f>SUMIF('I K'!A:A,A1021,'I K'!C:C)</f>
        <v>0</v>
      </c>
      <c r="E1021" s="3">
        <f>SUMIF('II K'!A:A,A1021,'II K'!B:B)</f>
        <v>0</v>
      </c>
      <c r="F1021" s="38">
        <f>SUMIF('II K'!A:A,A1021,'II K'!C:C)</f>
        <v>0</v>
      </c>
      <c r="G1021" s="38">
        <f>SUMIF('III K'!A:A,A1021,'III K'!B:B)</f>
        <v>0</v>
      </c>
      <c r="H1021" s="38">
        <f>SUMIF('III K'!A:A,A1021,'III K'!C:C)</f>
        <v>0</v>
      </c>
      <c r="I1021" s="38">
        <f>SUMIF('IV K'!A:A,A1021,'IV K'!B:B)</f>
        <v>0</v>
      </c>
      <c r="J1021" s="38">
        <f>SUMIF('IV K'!A:A,A1021,'IV K'!C:C)</f>
        <v>0</v>
      </c>
      <c r="K1021" s="38">
        <f>SUMIF('2021 BEZ CLP'!A:A,A1021,'2021 BEZ CLP'!B:B)</f>
        <v>0</v>
      </c>
      <c r="L1021" s="38">
        <f>SUMIF('2021 BEZ CLP'!A:A,A1021,'2021 BEZ CLP'!C:C)</f>
        <v>0</v>
      </c>
    </row>
    <row r="1022" spans="1:12">
      <c r="A1022" s="28"/>
      <c r="B1022" s="42"/>
      <c r="C1022" s="3">
        <f>SUMIF('I K'!A:A,A1022,'I K'!B:B)</f>
        <v>0</v>
      </c>
      <c r="D1022" s="3">
        <f>SUMIF('I K'!A:A,A1022,'I K'!C:C)</f>
        <v>0</v>
      </c>
      <c r="E1022" s="3">
        <f>SUMIF('II K'!A:A,A1022,'II K'!B:B)</f>
        <v>0</v>
      </c>
      <c r="F1022" s="38">
        <f>SUMIF('II K'!A:A,A1022,'II K'!C:C)</f>
        <v>0</v>
      </c>
      <c r="G1022" s="38">
        <f>SUMIF('III K'!A:A,A1022,'III K'!B:B)</f>
        <v>0</v>
      </c>
      <c r="H1022" s="38">
        <f>SUMIF('III K'!A:A,A1022,'III K'!C:C)</f>
        <v>0</v>
      </c>
      <c r="I1022" s="38">
        <f>SUMIF('IV K'!A:A,A1022,'IV K'!B:B)</f>
        <v>0</v>
      </c>
      <c r="J1022" s="38">
        <f>SUMIF('IV K'!A:A,A1022,'IV K'!C:C)</f>
        <v>0</v>
      </c>
      <c r="K1022" s="38">
        <f>SUMIF('2021 BEZ CLP'!A:A,A1022,'2021 BEZ CLP'!B:B)</f>
        <v>0</v>
      </c>
      <c r="L1022" s="38">
        <f>SUMIF('2021 BEZ CLP'!A:A,A1022,'2021 BEZ CLP'!C:C)</f>
        <v>0</v>
      </c>
    </row>
    <row r="1023" spans="1:12">
      <c r="A1023" s="28"/>
      <c r="B1023" s="42"/>
      <c r="C1023" s="3">
        <f>SUMIF('I K'!A:A,A1023,'I K'!B:B)</f>
        <v>0</v>
      </c>
      <c r="D1023" s="3">
        <f>SUMIF('I K'!A:A,A1023,'I K'!C:C)</f>
        <v>0</v>
      </c>
      <c r="E1023" s="3">
        <f>SUMIF('II K'!A:A,A1023,'II K'!B:B)</f>
        <v>0</v>
      </c>
      <c r="F1023" s="38">
        <f>SUMIF('II K'!A:A,A1023,'II K'!C:C)</f>
        <v>0</v>
      </c>
      <c r="G1023" s="38">
        <f>SUMIF('III K'!A:A,A1023,'III K'!B:B)</f>
        <v>0</v>
      </c>
      <c r="H1023" s="38">
        <f>SUMIF('III K'!A:A,A1023,'III K'!C:C)</f>
        <v>0</v>
      </c>
      <c r="I1023" s="38">
        <f>SUMIF('IV K'!A:A,A1023,'IV K'!B:B)</f>
        <v>0</v>
      </c>
      <c r="J1023" s="38">
        <f>SUMIF('IV K'!A:A,A1023,'IV K'!C:C)</f>
        <v>0</v>
      </c>
      <c r="K1023" s="38">
        <f>SUMIF('2021 BEZ CLP'!A:A,A1023,'2021 BEZ CLP'!B:B)</f>
        <v>0</v>
      </c>
      <c r="L1023" s="38">
        <f>SUMIF('2021 BEZ CLP'!A:A,A1023,'2021 BEZ CLP'!C:C)</f>
        <v>0</v>
      </c>
    </row>
    <row r="1024" spans="1:12">
      <c r="A1024" s="28"/>
      <c r="B1024" s="42"/>
      <c r="C1024" s="3">
        <f>SUMIF('I K'!A:A,A1024,'I K'!B:B)</f>
        <v>0</v>
      </c>
      <c r="D1024" s="3">
        <f>SUMIF('I K'!A:A,A1024,'I K'!C:C)</f>
        <v>0</v>
      </c>
      <c r="E1024" s="3">
        <f>SUMIF('II K'!A:A,A1024,'II K'!B:B)</f>
        <v>0</v>
      </c>
      <c r="F1024" s="38">
        <f>SUMIF('II K'!A:A,A1024,'II K'!C:C)</f>
        <v>0</v>
      </c>
      <c r="G1024" s="38">
        <f>SUMIF('III K'!A:A,A1024,'III K'!B:B)</f>
        <v>0</v>
      </c>
      <c r="H1024" s="38">
        <f>SUMIF('III K'!A:A,A1024,'III K'!C:C)</f>
        <v>0</v>
      </c>
      <c r="I1024" s="38">
        <f>SUMIF('IV K'!A:A,A1024,'IV K'!B:B)</f>
        <v>0</v>
      </c>
      <c r="J1024" s="38">
        <f>SUMIF('IV K'!A:A,A1024,'IV K'!C:C)</f>
        <v>0</v>
      </c>
      <c r="K1024" s="38">
        <f>SUMIF('2021 BEZ CLP'!A:A,A1024,'2021 BEZ CLP'!B:B)</f>
        <v>0</v>
      </c>
      <c r="L1024" s="38">
        <f>SUMIF('2021 BEZ CLP'!A:A,A1024,'2021 BEZ CLP'!C:C)</f>
        <v>0</v>
      </c>
    </row>
    <row r="1025" spans="1:16">
      <c r="A1025" s="28"/>
      <c r="B1025" s="42"/>
      <c r="C1025" s="3">
        <f>SUMIF('I K'!A:A,A1025,'I K'!B:B)</f>
        <v>0</v>
      </c>
      <c r="D1025" s="3">
        <f>SUMIF('I K'!A:A,A1025,'I K'!C:C)</f>
        <v>0</v>
      </c>
      <c r="E1025" s="3">
        <f>SUMIF('II K'!A:A,A1025,'II K'!B:B)</f>
        <v>0</v>
      </c>
      <c r="F1025" s="38">
        <f>SUMIF('II K'!A:A,A1025,'II K'!C:C)</f>
        <v>0</v>
      </c>
      <c r="G1025" s="38">
        <f>SUMIF('III K'!A:A,A1025,'III K'!B:B)</f>
        <v>0</v>
      </c>
      <c r="H1025" s="38">
        <f>SUMIF('III K'!A:A,A1025,'III K'!C:C)</f>
        <v>0</v>
      </c>
      <c r="I1025" s="38">
        <f>SUMIF('IV K'!A:A,A1025,'IV K'!B:B)</f>
        <v>0</v>
      </c>
      <c r="J1025" s="38">
        <f>SUMIF('IV K'!A:A,A1025,'IV K'!C:C)</f>
        <v>0</v>
      </c>
      <c r="K1025" s="38">
        <f>SUMIF('2021 BEZ CLP'!A:A,A1025,'2021 BEZ CLP'!B:B)</f>
        <v>0</v>
      </c>
      <c r="L1025" s="38">
        <f>SUMIF('2021 BEZ CLP'!A:A,A1025,'2021 BEZ CLP'!C:C)</f>
        <v>0</v>
      </c>
    </row>
    <row r="1026" spans="1:16">
      <c r="A1026" s="28"/>
      <c r="B1026" s="42"/>
      <c r="C1026" s="3">
        <f>SUMIF('I K'!A:A,A1026,'I K'!B:B)</f>
        <v>0</v>
      </c>
      <c r="D1026" s="3">
        <f>SUMIF('I K'!A:A,A1026,'I K'!C:C)</f>
        <v>0</v>
      </c>
      <c r="E1026" s="3">
        <f>SUMIF('II K'!A:A,A1026,'II K'!B:B)</f>
        <v>0</v>
      </c>
      <c r="F1026" s="38">
        <f>SUMIF('II K'!A:A,A1026,'II K'!C:C)</f>
        <v>0</v>
      </c>
      <c r="G1026" s="38">
        <f>SUMIF('III K'!A:A,A1026,'III K'!B:B)</f>
        <v>0</v>
      </c>
      <c r="H1026" s="38">
        <f>SUMIF('III K'!A:A,A1026,'III K'!C:C)</f>
        <v>0</v>
      </c>
      <c r="I1026" s="38">
        <f>SUMIF('IV K'!A:A,A1026,'IV K'!B:B)</f>
        <v>0</v>
      </c>
      <c r="J1026" s="38">
        <f>SUMIF('IV K'!A:A,A1026,'IV K'!C:C)</f>
        <v>0</v>
      </c>
      <c r="K1026" s="38">
        <f>SUMIF('2021 BEZ CLP'!A:A,A1026,'2021 BEZ CLP'!B:B)</f>
        <v>0</v>
      </c>
      <c r="L1026" s="38">
        <f>SUMIF('2021 BEZ CLP'!A:A,A1026,'2021 BEZ CLP'!C:C)</f>
        <v>0</v>
      </c>
    </row>
    <row r="1027" spans="1:16">
      <c r="A1027" s="28"/>
      <c r="B1027" s="42"/>
      <c r="C1027" s="3">
        <f>SUMIF('I K'!A:A,A1027,'I K'!B:B)</f>
        <v>0</v>
      </c>
      <c r="D1027" s="3">
        <f>SUMIF('I K'!A:A,A1027,'I K'!C:C)</f>
        <v>0</v>
      </c>
      <c r="E1027" s="3">
        <f>SUMIF('II K'!A:A,A1027,'II K'!B:B)</f>
        <v>0</v>
      </c>
      <c r="F1027" s="38">
        <f>SUMIF('II K'!A:A,A1027,'II K'!C:C)</f>
        <v>0</v>
      </c>
      <c r="G1027" s="38">
        <f>SUMIF('III K'!A:A,A1027,'III K'!B:B)</f>
        <v>0</v>
      </c>
      <c r="H1027" s="38">
        <f>SUMIF('III K'!A:A,A1027,'III K'!C:C)</f>
        <v>0</v>
      </c>
      <c r="I1027" s="38">
        <f>SUMIF('IV K'!A:A,A1027,'IV K'!B:B)</f>
        <v>0</v>
      </c>
      <c r="J1027" s="38">
        <f>SUMIF('IV K'!A:A,A1027,'IV K'!C:C)</f>
        <v>0</v>
      </c>
      <c r="K1027" s="38">
        <f>SUMIF('2021 BEZ CLP'!A:A,A1027,'2021 BEZ CLP'!B:B)</f>
        <v>0</v>
      </c>
      <c r="L1027" s="38">
        <f>SUMIF('2021 BEZ CLP'!A:A,A1027,'2021 BEZ CLP'!C:C)</f>
        <v>0</v>
      </c>
    </row>
    <row r="1028" spans="1:16">
      <c r="A1028" s="42"/>
      <c r="B1028" s="42"/>
      <c r="C1028" s="3">
        <f>SUMIF('I K'!A:A,A1028,'I K'!B:B)</f>
        <v>0</v>
      </c>
      <c r="D1028" s="3">
        <f>SUMIF('I K'!A:A,A1028,'I K'!C:C)</f>
        <v>0</v>
      </c>
      <c r="E1028" s="3">
        <f>SUMIF('II K'!A:A,A1028,'II K'!B:B)</f>
        <v>0</v>
      </c>
      <c r="F1028" s="38">
        <f>SUMIF('II K'!A:A,A1028,'II K'!C:C)</f>
        <v>0</v>
      </c>
      <c r="G1028" s="38">
        <f>SUMIF('III K'!A:A,A1028,'III K'!B:B)</f>
        <v>0</v>
      </c>
      <c r="H1028" s="38">
        <f>SUMIF('III K'!A:A,A1028,'III K'!C:C)</f>
        <v>0</v>
      </c>
      <c r="I1028" s="38">
        <f>SUMIF('IV K'!A:A,A1028,'IV K'!B:B)</f>
        <v>0</v>
      </c>
      <c r="J1028" s="38">
        <f>SUMIF('IV K'!A:A,A1028,'IV K'!C:C)</f>
        <v>0</v>
      </c>
      <c r="K1028" s="38">
        <f>SUMIF('2021 BEZ CLP'!A:A,A1028,'2021 BEZ CLP'!B:B)</f>
        <v>0</v>
      </c>
      <c r="L1028" s="38">
        <f>SUMIF('2021 BEZ CLP'!A:A,A1028,'2021 BEZ CLP'!C:C)</f>
        <v>0</v>
      </c>
    </row>
    <row r="1029" spans="1:16">
      <c r="A1029" s="42"/>
      <c r="B1029" s="42"/>
      <c r="C1029" s="3">
        <f>SUMIF('I K'!A:A,A1029,'I K'!B:B)</f>
        <v>0</v>
      </c>
      <c r="D1029" s="3">
        <f>SUMIF('I K'!A:A,A1029,'I K'!C:C)</f>
        <v>0</v>
      </c>
      <c r="E1029" s="3">
        <f>SUMIF('II K'!A:A,A1029,'II K'!B:B)</f>
        <v>0</v>
      </c>
      <c r="F1029" s="38">
        <f>SUMIF('II K'!A:A,A1029,'II K'!C:C)</f>
        <v>0</v>
      </c>
      <c r="G1029" s="38">
        <f>SUMIF('III K'!A:A,A1029,'III K'!B:B)</f>
        <v>0</v>
      </c>
      <c r="H1029" s="38">
        <f>SUMIF('III K'!A:A,A1029,'III K'!C:C)</f>
        <v>0</v>
      </c>
      <c r="I1029" s="38">
        <f>SUMIF('IV K'!A:A,A1029,'IV K'!B:B)</f>
        <v>0</v>
      </c>
      <c r="J1029" s="38">
        <f>SUMIF('IV K'!A:A,A1029,'IV K'!C:C)</f>
        <v>0</v>
      </c>
      <c r="K1029" s="38">
        <f>SUMIF('2021 BEZ CLP'!A:A,A1029,'2021 BEZ CLP'!B:B)</f>
        <v>0</v>
      </c>
      <c r="L1029" s="38">
        <f>SUMIF('2021 BEZ CLP'!A:A,A1029,'2021 BEZ CLP'!C:C)</f>
        <v>0</v>
      </c>
    </row>
    <row r="1030" spans="1:16">
      <c r="A1030" s="42"/>
      <c r="B1030" s="42"/>
      <c r="C1030" s="3">
        <f>SUMIF('I K'!A:A,A1030,'I K'!B:B)</f>
        <v>0</v>
      </c>
      <c r="D1030" s="3">
        <f>SUMIF('I K'!A:A,A1030,'I K'!C:C)</f>
        <v>0</v>
      </c>
      <c r="E1030" s="3">
        <f>SUMIF('II K'!A:A,A1030,'II K'!B:B)</f>
        <v>0</v>
      </c>
      <c r="F1030" s="38">
        <f>SUMIF('II K'!A:A,A1030,'II K'!C:C)</f>
        <v>0</v>
      </c>
      <c r="G1030" s="38">
        <f>SUMIF('III K'!A:A,A1030,'III K'!B:B)</f>
        <v>0</v>
      </c>
      <c r="H1030" s="38">
        <f>SUMIF('III K'!A:A,A1030,'III K'!C:C)</f>
        <v>0</v>
      </c>
      <c r="I1030" s="38">
        <f>SUMIF('IV K'!A:A,A1030,'IV K'!B:B)</f>
        <v>0</v>
      </c>
      <c r="J1030" s="38">
        <f>SUMIF('IV K'!A:A,A1030,'IV K'!C:C)</f>
        <v>0</v>
      </c>
      <c r="K1030" s="38">
        <f>SUMIF('2021 BEZ CLP'!A:A,A1030,'2021 BEZ CLP'!B:B)</f>
        <v>0</v>
      </c>
      <c r="L1030" s="38">
        <f>SUMIF('2021 BEZ CLP'!A:A,A1030,'2021 BEZ CLP'!C:C)</f>
        <v>0</v>
      </c>
    </row>
    <row r="1031" spans="1:16">
      <c r="A1031" s="42"/>
      <c r="B1031" s="42"/>
      <c r="C1031" s="3">
        <f>SUMIF('I K'!A:A,A1031,'I K'!B:B)</f>
        <v>0</v>
      </c>
      <c r="D1031" s="3">
        <f>SUMIF('I K'!A:A,A1031,'I K'!C:C)</f>
        <v>0</v>
      </c>
      <c r="E1031" s="3">
        <f>SUMIF('II K'!A:A,A1031,'II K'!B:B)</f>
        <v>0</v>
      </c>
      <c r="F1031" s="38">
        <f>SUMIF('II K'!A:A,A1031,'II K'!C:C)</f>
        <v>0</v>
      </c>
      <c r="G1031" s="38">
        <f>SUMIF('III K'!A:A,A1031,'III K'!B:B)</f>
        <v>0</v>
      </c>
      <c r="H1031" s="38">
        <f>SUMIF('III K'!A:A,A1031,'III K'!C:C)</f>
        <v>0</v>
      </c>
      <c r="I1031" s="38">
        <f>SUMIF('IV K'!A:A,A1031,'IV K'!B:B)</f>
        <v>0</v>
      </c>
      <c r="J1031" s="38">
        <f>SUMIF('IV K'!A:A,A1031,'IV K'!C:C)</f>
        <v>0</v>
      </c>
      <c r="K1031" s="38">
        <f>SUMIF('2021 BEZ CLP'!A:A,A1031,'2021 BEZ CLP'!B:B)</f>
        <v>0</v>
      </c>
      <c r="L1031" s="38">
        <f>SUMIF('2021 BEZ CLP'!A:A,A1031,'2021 BEZ CLP'!C:C)</f>
        <v>0</v>
      </c>
    </row>
    <row r="1032" spans="1:16">
      <c r="A1032" s="11"/>
      <c r="B1032" s="11"/>
      <c r="C1032" s="3">
        <f>SUMIF('I K'!A:A,A1032,'I K'!B:B)</f>
        <v>0</v>
      </c>
      <c r="D1032" s="3">
        <f>SUMIF('I K'!A:A,A1032,'I K'!C:C)</f>
        <v>0</v>
      </c>
      <c r="E1032" s="3">
        <f>SUMIF('II K'!A:A,A1032,'II K'!B:B)</f>
        <v>0</v>
      </c>
      <c r="F1032" s="38">
        <f>SUMIF('II K'!A:A,A1032,'II K'!C:C)</f>
        <v>0</v>
      </c>
      <c r="G1032" s="38">
        <f>SUMIF('III K'!A:A,A1032,'III K'!B:B)</f>
        <v>0</v>
      </c>
      <c r="H1032" s="38">
        <f>SUMIF('III K'!A:A,A1032,'III K'!C:C)</f>
        <v>0</v>
      </c>
      <c r="I1032" s="38">
        <f>SUMIF('IV K'!A:A,A1032,'IV K'!B:B)</f>
        <v>0</v>
      </c>
      <c r="J1032" s="38">
        <f>SUMIF('IV K'!A:A,A1032,'IV K'!C:C)</f>
        <v>0</v>
      </c>
      <c r="K1032" s="38">
        <f>SUMIF('2021 BEZ CLP'!A:A,A1032,'2021 BEZ CLP'!B:B)</f>
        <v>0</v>
      </c>
      <c r="L1032" s="38">
        <f>SUMIF('2021 BEZ CLP'!A:A,A1032,'2021 BEZ CLP'!C:C)</f>
        <v>0</v>
      </c>
    </row>
    <row r="1033" spans="1:16" s="36" customFormat="1">
      <c r="A1033" s="11"/>
      <c r="B1033" s="11"/>
      <c r="C1033" s="3">
        <f>SUMIF('I K'!A:A,A1033,'I K'!B:B)</f>
        <v>0</v>
      </c>
      <c r="D1033" s="3">
        <f>SUMIF('I K'!A:A,A1033,'I K'!C:C)</f>
        <v>0</v>
      </c>
      <c r="E1033" s="3">
        <f>SUMIF('II K'!A:A,A1033,'II K'!B:B)</f>
        <v>0</v>
      </c>
      <c r="F1033" s="38">
        <f>SUMIF('II K'!A:A,A1033,'II K'!C:C)</f>
        <v>0</v>
      </c>
      <c r="G1033" s="38">
        <f>SUMIF('III K'!A:A,A1033,'III K'!B:B)</f>
        <v>0</v>
      </c>
      <c r="H1033" s="38">
        <f>SUMIF('III K'!A:A,A1033,'III K'!C:C)</f>
        <v>0</v>
      </c>
      <c r="I1033" s="38">
        <f>SUMIF('IV K'!A:A,A1033,'IV K'!B:B)</f>
        <v>0</v>
      </c>
      <c r="J1033" s="38">
        <f>SUMIF('IV K'!A:A,A1033,'IV K'!C:C)</f>
        <v>0</v>
      </c>
      <c r="K1033" s="38">
        <f>SUMIF('2021 BEZ CLP'!A:A,A1033,'2021 BEZ CLP'!B:B)</f>
        <v>0</v>
      </c>
      <c r="L1033" s="38">
        <f>SUMIF('2021 BEZ CLP'!A:A,A1033,'2021 BEZ CLP'!C:C)</f>
        <v>0</v>
      </c>
      <c r="M1033" s="37"/>
      <c r="N1033" s="37"/>
      <c r="O1033" s="37"/>
      <c r="P1033" s="37"/>
    </row>
    <row r="1034" spans="1:16">
      <c r="A1034" s="42"/>
      <c r="B1034" s="42"/>
      <c r="C1034" s="3">
        <f>SUMIF('I K'!A:A,A1034,'I K'!B:B)</f>
        <v>0</v>
      </c>
      <c r="D1034" s="3">
        <f>SUMIF('I K'!A:A,A1034,'I K'!C:C)</f>
        <v>0</v>
      </c>
      <c r="E1034" s="3">
        <f>SUMIF('II K'!A:A,A1034,'II K'!B:B)</f>
        <v>0</v>
      </c>
      <c r="F1034" s="38">
        <f>SUMIF('II K'!A:A,A1034,'II K'!C:C)</f>
        <v>0</v>
      </c>
      <c r="G1034" s="38">
        <f>SUMIF('III K'!A:A,A1034,'III K'!B:B)</f>
        <v>0</v>
      </c>
      <c r="H1034" s="38">
        <f>SUMIF('III K'!A:A,A1034,'III K'!C:C)</f>
        <v>0</v>
      </c>
      <c r="I1034" s="38">
        <f>SUMIF('IV K'!A:A,A1034,'IV K'!B:B)</f>
        <v>0</v>
      </c>
      <c r="J1034" s="38">
        <f>SUMIF('IV K'!A:A,A1034,'IV K'!C:C)</f>
        <v>0</v>
      </c>
      <c r="K1034" s="38">
        <f>SUMIF('2021 BEZ CLP'!A:A,A1034,'2021 BEZ CLP'!B:B)</f>
        <v>0</v>
      </c>
      <c r="L1034" s="38">
        <f>SUMIF('2021 BEZ CLP'!A:A,A1034,'2021 BEZ CLP'!C:C)</f>
        <v>0</v>
      </c>
    </row>
    <row r="1035" spans="1:16">
      <c r="A1035" s="42"/>
      <c r="B1035" s="42"/>
      <c r="C1035" s="3">
        <f>SUMIF('I K'!A:A,A1035,'I K'!B:B)</f>
        <v>0</v>
      </c>
      <c r="D1035" s="3">
        <f>SUMIF('I K'!A:A,A1035,'I K'!C:C)</f>
        <v>0</v>
      </c>
      <c r="E1035" s="3">
        <f>SUMIF('II K'!A:A,A1035,'II K'!B:B)</f>
        <v>0</v>
      </c>
      <c r="F1035" s="38">
        <f>SUMIF('II K'!A:A,A1035,'II K'!C:C)</f>
        <v>0</v>
      </c>
      <c r="G1035" s="38">
        <f>SUMIF('III K'!A:A,A1035,'III K'!B:B)</f>
        <v>0</v>
      </c>
      <c r="H1035" s="38">
        <f>SUMIF('III K'!A:A,A1035,'III K'!C:C)</f>
        <v>0</v>
      </c>
      <c r="I1035" s="38">
        <f>SUMIF('IV K'!A:A,A1035,'IV K'!B:B)</f>
        <v>0</v>
      </c>
      <c r="J1035" s="38">
        <f>SUMIF('IV K'!A:A,A1035,'IV K'!C:C)</f>
        <v>0</v>
      </c>
      <c r="K1035" s="38">
        <f>SUMIF('2021 BEZ CLP'!A:A,A1035,'2021 BEZ CLP'!B:B)</f>
        <v>0</v>
      </c>
      <c r="L1035" s="38">
        <f>SUMIF('2021 BEZ CLP'!A:A,A1035,'2021 BEZ CLP'!C:C)</f>
        <v>0</v>
      </c>
    </row>
    <row r="1036" spans="1:16">
      <c r="A1036" s="5"/>
      <c r="B1036" s="11"/>
      <c r="C1036" s="3">
        <f>SUMIF('I K'!A:A,A1036,'I K'!B:B)</f>
        <v>0</v>
      </c>
      <c r="D1036" s="3">
        <f>SUMIF('I K'!A:A,A1036,'I K'!C:C)</f>
        <v>0</v>
      </c>
      <c r="E1036" s="3">
        <f>SUMIF('II K'!A:A,A1036,'II K'!B:B)</f>
        <v>0</v>
      </c>
      <c r="F1036" s="38">
        <f>SUMIF('II K'!A:A,A1036,'II K'!C:C)</f>
        <v>0</v>
      </c>
      <c r="G1036" s="38">
        <f>SUMIF('III K'!A:A,A1036,'III K'!B:B)</f>
        <v>0</v>
      </c>
      <c r="H1036" s="38">
        <f>SUMIF('III K'!A:A,A1036,'III K'!C:C)</f>
        <v>0</v>
      </c>
      <c r="I1036" s="38">
        <f>SUMIF('IV K'!A:A,A1036,'IV K'!B:B)</f>
        <v>0</v>
      </c>
      <c r="J1036" s="38">
        <f>SUMIF('IV K'!A:A,A1036,'IV K'!C:C)</f>
        <v>0</v>
      </c>
      <c r="K1036" s="38">
        <f>SUMIF('2021 BEZ CLP'!A:A,A1036,'2021 BEZ CLP'!B:B)</f>
        <v>0</v>
      </c>
      <c r="L1036" s="38">
        <f>SUMIF('2021 BEZ CLP'!A:A,A1036,'2021 BEZ CLP'!C:C)</f>
        <v>0</v>
      </c>
    </row>
    <row r="1037" spans="1:16">
      <c r="A1037" s="5"/>
      <c r="B1037" s="11"/>
      <c r="C1037" s="3">
        <f>SUMIF('I K'!A:A,A1037,'I K'!B:B)</f>
        <v>0</v>
      </c>
      <c r="D1037" s="3">
        <f>SUMIF('I K'!A:A,A1037,'I K'!C:C)</f>
        <v>0</v>
      </c>
      <c r="E1037" s="3">
        <f>SUMIF('II K'!A:A,A1037,'II K'!B:B)</f>
        <v>0</v>
      </c>
      <c r="F1037" s="38">
        <f>SUMIF('II K'!A:A,A1037,'II K'!C:C)</f>
        <v>0</v>
      </c>
      <c r="G1037" s="38">
        <f>SUMIF('III K'!A:A,A1037,'III K'!B:B)</f>
        <v>0</v>
      </c>
      <c r="H1037" s="38">
        <f>SUMIF('III K'!A:A,A1037,'III K'!C:C)</f>
        <v>0</v>
      </c>
      <c r="I1037" s="38">
        <f>SUMIF('IV K'!A:A,A1037,'IV K'!B:B)</f>
        <v>0</v>
      </c>
      <c r="J1037" s="38">
        <f>SUMIF('IV K'!A:A,A1037,'IV K'!C:C)</f>
        <v>0</v>
      </c>
      <c r="K1037" s="38">
        <f>SUMIF('2021 BEZ CLP'!A:A,A1037,'2021 BEZ CLP'!B:B)</f>
        <v>0</v>
      </c>
      <c r="L1037" s="38">
        <f>SUMIF('2021 BEZ CLP'!A:A,A1037,'2021 BEZ CLP'!C:C)</f>
        <v>0</v>
      </c>
    </row>
    <row r="1038" spans="1:16">
      <c r="A1038" s="5"/>
      <c r="B1038" s="11"/>
      <c r="C1038" s="3">
        <f>SUMIF('I K'!A:A,A1038,'I K'!B:B)</f>
        <v>0</v>
      </c>
      <c r="D1038" s="3">
        <f>SUMIF('I K'!A:A,A1038,'I K'!C:C)</f>
        <v>0</v>
      </c>
      <c r="E1038" s="3">
        <f>SUMIF('II K'!A:A,A1038,'II K'!B:B)</f>
        <v>0</v>
      </c>
      <c r="F1038" s="38">
        <f>SUMIF('II K'!A:A,A1038,'II K'!C:C)</f>
        <v>0</v>
      </c>
      <c r="G1038" s="38">
        <f>SUMIF('III K'!A:A,A1038,'III K'!B:B)</f>
        <v>0</v>
      </c>
      <c r="H1038" s="38">
        <f>SUMIF('III K'!A:A,A1038,'III K'!C:C)</f>
        <v>0</v>
      </c>
      <c r="I1038" s="38">
        <f>SUMIF('IV K'!A:A,A1038,'IV K'!B:B)</f>
        <v>0</v>
      </c>
      <c r="J1038" s="38">
        <f>SUMIF('IV K'!A:A,A1038,'IV K'!C:C)</f>
        <v>0</v>
      </c>
      <c r="K1038" s="38">
        <f>SUMIF('2021 BEZ CLP'!A:A,A1038,'2021 BEZ CLP'!B:B)</f>
        <v>0</v>
      </c>
      <c r="L1038" s="38">
        <f>SUMIF('2021 BEZ CLP'!A:A,A1038,'2021 BEZ CLP'!C:C)</f>
        <v>0</v>
      </c>
    </row>
    <row r="1039" spans="1:16">
      <c r="A1039" s="5"/>
      <c r="B1039" s="42"/>
      <c r="C1039" s="3">
        <f>SUMIF('I K'!A:A,A1039,'I K'!B:B)</f>
        <v>0</v>
      </c>
      <c r="D1039" s="3">
        <f>SUMIF('I K'!A:A,A1039,'I K'!C:C)</f>
        <v>0</v>
      </c>
      <c r="E1039" s="3">
        <f>SUMIF('II K'!A:A,A1039,'II K'!B:B)</f>
        <v>0</v>
      </c>
      <c r="F1039" s="38">
        <f>SUMIF('II K'!A:A,A1039,'II K'!C:C)</f>
        <v>0</v>
      </c>
      <c r="G1039" s="38">
        <f>SUMIF('III K'!A:A,A1039,'III K'!B:B)</f>
        <v>0</v>
      </c>
      <c r="H1039" s="38">
        <f>SUMIF('III K'!A:A,A1039,'III K'!C:C)</f>
        <v>0</v>
      </c>
      <c r="I1039" s="38">
        <f>SUMIF('IV K'!A:A,A1039,'IV K'!B:B)</f>
        <v>0</v>
      </c>
      <c r="J1039" s="38">
        <f>SUMIF('IV K'!A:A,A1039,'IV K'!C:C)</f>
        <v>0</v>
      </c>
      <c r="K1039" s="38">
        <f>SUMIF('2021 BEZ CLP'!A:A,A1039,'2021 BEZ CLP'!B:B)</f>
        <v>0</v>
      </c>
      <c r="L1039" s="38">
        <f>SUMIF('2021 BEZ CLP'!A:A,A1039,'2021 BEZ CLP'!C:C)</f>
        <v>0</v>
      </c>
    </row>
    <row r="1040" spans="1:16">
      <c r="A1040" s="5"/>
      <c r="B1040" s="11"/>
      <c r="C1040" s="3">
        <f>SUMIF('I K'!A:A,A1040,'I K'!B:B)</f>
        <v>0</v>
      </c>
      <c r="D1040" s="3">
        <f>SUMIF('I K'!A:A,A1040,'I K'!C:C)</f>
        <v>0</v>
      </c>
      <c r="E1040" s="3">
        <f>SUMIF('II K'!A:A,A1040,'II K'!B:B)</f>
        <v>0</v>
      </c>
      <c r="F1040" s="38">
        <f>SUMIF('II K'!A:A,A1040,'II K'!C:C)</f>
        <v>0</v>
      </c>
      <c r="G1040" s="38">
        <f>SUMIF('III K'!A:A,A1040,'III K'!B:B)</f>
        <v>0</v>
      </c>
      <c r="H1040" s="38">
        <f>SUMIF('III K'!A:A,A1040,'III K'!C:C)</f>
        <v>0</v>
      </c>
      <c r="I1040" s="38">
        <f>SUMIF('IV K'!A:A,A1040,'IV K'!B:B)</f>
        <v>0</v>
      </c>
      <c r="J1040" s="38">
        <f>SUMIF('IV K'!A:A,A1040,'IV K'!C:C)</f>
        <v>0</v>
      </c>
      <c r="K1040" s="38">
        <f>SUMIF('2021 BEZ CLP'!A:A,A1040,'2021 BEZ CLP'!B:B)</f>
        <v>0</v>
      </c>
      <c r="L1040" s="38">
        <f>SUMIF('2021 BEZ CLP'!A:A,A1040,'2021 BEZ CLP'!C:C)</f>
        <v>0</v>
      </c>
    </row>
    <row r="1041" spans="1:12">
      <c r="A1041" s="5"/>
      <c r="B1041" s="11"/>
      <c r="C1041" s="3">
        <f>SUMIF('I K'!A:A,A1041,'I K'!B:B)</f>
        <v>0</v>
      </c>
      <c r="D1041" s="3">
        <f>SUMIF('I K'!A:A,A1041,'I K'!C:C)</f>
        <v>0</v>
      </c>
      <c r="E1041" s="3">
        <f>SUMIF('II K'!A:A,A1041,'II K'!B:B)</f>
        <v>0</v>
      </c>
      <c r="F1041" s="38">
        <f>SUMIF('II K'!A:A,A1041,'II K'!C:C)</f>
        <v>0</v>
      </c>
      <c r="G1041" s="38">
        <f>SUMIF('III K'!A:A,A1041,'III K'!B:B)</f>
        <v>0</v>
      </c>
      <c r="H1041" s="38">
        <f>SUMIF('III K'!A:A,A1041,'III K'!C:C)</f>
        <v>0</v>
      </c>
      <c r="I1041" s="38">
        <f>SUMIF('IV K'!A:A,A1041,'IV K'!B:B)</f>
        <v>0</v>
      </c>
      <c r="J1041" s="38">
        <f>SUMIF('IV K'!A:A,A1041,'IV K'!C:C)</f>
        <v>0</v>
      </c>
      <c r="K1041" s="38">
        <f>SUMIF('2021 BEZ CLP'!A:A,A1041,'2021 BEZ CLP'!B:B)</f>
        <v>0</v>
      </c>
      <c r="L1041" s="38">
        <f>SUMIF('2021 BEZ CLP'!A:A,A1041,'2021 BEZ CLP'!C:C)</f>
        <v>0</v>
      </c>
    </row>
    <row r="1042" spans="1:12">
      <c r="A1042" s="42"/>
      <c r="B1042" s="42"/>
      <c r="C1042" s="3">
        <f>SUMIF('I K'!A:A,A1042,'I K'!B:B)</f>
        <v>0</v>
      </c>
      <c r="D1042" s="3">
        <f>SUMIF('I K'!A:A,A1042,'I K'!C:C)</f>
        <v>0</v>
      </c>
      <c r="E1042" s="3">
        <f>SUMIF('II K'!A:A,A1042,'II K'!B:B)</f>
        <v>0</v>
      </c>
      <c r="F1042" s="38">
        <f>SUMIF('II K'!A:A,A1042,'II K'!C:C)</f>
        <v>0</v>
      </c>
      <c r="G1042" s="38">
        <f>SUMIF('III K'!A:A,A1042,'III K'!B:B)</f>
        <v>0</v>
      </c>
      <c r="H1042" s="38">
        <f>SUMIF('III K'!A:A,A1042,'III K'!C:C)</f>
        <v>0</v>
      </c>
      <c r="I1042" s="38">
        <f>SUMIF('IV K'!A:A,A1042,'IV K'!B:B)</f>
        <v>0</v>
      </c>
      <c r="J1042" s="38">
        <f>SUMIF('IV K'!A:A,A1042,'IV K'!C:C)</f>
        <v>0</v>
      </c>
      <c r="K1042" s="38">
        <f>SUMIF('2021 BEZ CLP'!A:A,A1042,'2021 BEZ CLP'!B:B)</f>
        <v>0</v>
      </c>
      <c r="L1042" s="38">
        <f>SUMIF('2021 BEZ CLP'!A:A,A1042,'2021 BEZ CLP'!C:C)</f>
        <v>0</v>
      </c>
    </row>
    <row r="1043" spans="1:12">
      <c r="A1043" s="42"/>
      <c r="B1043" s="42"/>
      <c r="C1043" s="3">
        <f>SUMIF('I K'!A:A,A1043,'I K'!B:B)</f>
        <v>0</v>
      </c>
      <c r="D1043" s="3">
        <f>SUMIF('I K'!A:A,A1043,'I K'!C:C)</f>
        <v>0</v>
      </c>
      <c r="E1043" s="3">
        <f>SUMIF('II K'!A:A,A1043,'II K'!B:B)</f>
        <v>0</v>
      </c>
      <c r="F1043" s="38">
        <f>SUMIF('II K'!A:A,A1043,'II K'!C:C)</f>
        <v>0</v>
      </c>
      <c r="G1043" s="38">
        <f>SUMIF('III K'!A:A,A1043,'III K'!B:B)</f>
        <v>0</v>
      </c>
      <c r="H1043" s="38">
        <f>SUMIF('III K'!A:A,A1043,'III K'!C:C)</f>
        <v>0</v>
      </c>
      <c r="I1043" s="38">
        <f>SUMIF('IV K'!A:A,A1043,'IV K'!B:B)</f>
        <v>0</v>
      </c>
      <c r="J1043" s="38">
        <f>SUMIF('IV K'!A:A,A1043,'IV K'!C:C)</f>
        <v>0</v>
      </c>
      <c r="K1043" s="38">
        <f>SUMIF('2021 BEZ CLP'!A:A,A1043,'2021 BEZ CLP'!B:B)</f>
        <v>0</v>
      </c>
      <c r="L1043" s="38">
        <f>SUMIF('2021 BEZ CLP'!A:A,A1043,'2021 BEZ CLP'!C:C)</f>
        <v>0</v>
      </c>
    </row>
    <row r="1044" spans="1:12">
      <c r="A1044" s="42"/>
      <c r="B1044" s="42"/>
      <c r="C1044" s="3">
        <f>SUMIF('I K'!A:A,A1044,'I K'!B:B)</f>
        <v>0</v>
      </c>
      <c r="D1044" s="3">
        <f>SUMIF('I K'!A:A,A1044,'I K'!C:C)</f>
        <v>0</v>
      </c>
      <c r="E1044" s="3">
        <f>SUMIF('II K'!A:A,A1044,'II K'!B:B)</f>
        <v>0</v>
      </c>
      <c r="F1044" s="38">
        <f>SUMIF('II K'!A:A,A1044,'II K'!C:C)</f>
        <v>0</v>
      </c>
      <c r="G1044" s="38">
        <f>SUMIF('III K'!A:A,A1044,'III K'!B:B)</f>
        <v>0</v>
      </c>
      <c r="H1044" s="38">
        <f>SUMIF('III K'!A:A,A1044,'III K'!C:C)</f>
        <v>0</v>
      </c>
      <c r="I1044" s="38">
        <f>SUMIF('IV K'!A:A,A1044,'IV K'!B:B)</f>
        <v>0</v>
      </c>
      <c r="J1044" s="38">
        <f>SUMIF('IV K'!A:A,A1044,'IV K'!C:C)</f>
        <v>0</v>
      </c>
      <c r="K1044" s="38">
        <f>SUMIF('2021 BEZ CLP'!A:A,A1044,'2021 BEZ CLP'!B:B)</f>
        <v>0</v>
      </c>
      <c r="L1044" s="38">
        <f>SUMIF('2021 BEZ CLP'!A:A,A1044,'2021 BEZ CLP'!C:C)</f>
        <v>0</v>
      </c>
    </row>
    <row r="1045" spans="1:12">
      <c r="A1045" s="42"/>
      <c r="B1045" s="42"/>
      <c r="C1045" s="3">
        <f>SUMIF('I K'!A:A,A1045,'I K'!B:B)</f>
        <v>0</v>
      </c>
      <c r="D1045" s="3">
        <f>SUMIF('I K'!A:A,A1045,'I K'!C:C)</f>
        <v>0</v>
      </c>
      <c r="E1045" s="3">
        <f>SUMIF('II K'!A:A,A1045,'II K'!B:B)</f>
        <v>0</v>
      </c>
      <c r="F1045" s="38">
        <f>SUMIF('II K'!A:A,A1045,'II K'!C:C)</f>
        <v>0</v>
      </c>
      <c r="G1045" s="38">
        <f>SUMIF('III K'!A:A,A1045,'III K'!B:B)</f>
        <v>0</v>
      </c>
      <c r="H1045" s="38">
        <f>SUMIF('III K'!A:A,A1045,'III K'!C:C)</f>
        <v>0</v>
      </c>
      <c r="I1045" s="38">
        <f>SUMIF('IV K'!A:A,A1045,'IV K'!B:B)</f>
        <v>0</v>
      </c>
      <c r="J1045" s="38">
        <f>SUMIF('IV K'!A:A,A1045,'IV K'!C:C)</f>
        <v>0</v>
      </c>
      <c r="K1045" s="38">
        <f>SUMIF('2021 BEZ CLP'!A:A,A1045,'2021 BEZ CLP'!B:B)</f>
        <v>0</v>
      </c>
      <c r="L1045" s="38">
        <f>SUMIF('2021 BEZ CLP'!A:A,A1045,'2021 BEZ CLP'!C:C)</f>
        <v>0</v>
      </c>
    </row>
    <row r="1046" spans="1:12">
      <c r="A1046" s="42"/>
      <c r="B1046" s="42"/>
      <c r="C1046" s="3">
        <f>SUMIF('I K'!A:A,A1046,'I K'!B:B)</f>
        <v>0</v>
      </c>
      <c r="D1046" s="3">
        <f>SUMIF('I K'!A:A,A1046,'I K'!C:C)</f>
        <v>0</v>
      </c>
      <c r="E1046" s="3">
        <f>SUMIF('II K'!A:A,A1046,'II K'!B:B)</f>
        <v>0</v>
      </c>
      <c r="F1046" s="38">
        <f>SUMIF('II K'!A:A,A1046,'II K'!C:C)</f>
        <v>0</v>
      </c>
      <c r="G1046" s="38">
        <f>SUMIF('III K'!A:A,A1046,'III K'!B:B)</f>
        <v>0</v>
      </c>
      <c r="H1046" s="38">
        <f>SUMIF('III K'!A:A,A1046,'III K'!C:C)</f>
        <v>0</v>
      </c>
      <c r="I1046" s="38">
        <f>SUMIF('IV K'!A:A,A1046,'IV K'!B:B)</f>
        <v>0</v>
      </c>
      <c r="J1046" s="38">
        <f>SUMIF('IV K'!A:A,A1046,'IV K'!C:C)</f>
        <v>0</v>
      </c>
      <c r="K1046" s="38">
        <f>SUMIF('2021 BEZ CLP'!A:A,A1046,'2021 BEZ CLP'!B:B)</f>
        <v>0</v>
      </c>
      <c r="L1046" s="38">
        <f>SUMIF('2021 BEZ CLP'!A:A,A1046,'2021 BEZ CLP'!C:C)</f>
        <v>0</v>
      </c>
    </row>
    <row r="1047" spans="1:12">
      <c r="A1047" s="42"/>
      <c r="B1047" s="42"/>
      <c r="C1047" s="3">
        <f>SUMIF('I K'!A:A,A1047,'I K'!B:B)</f>
        <v>0</v>
      </c>
      <c r="D1047" s="3">
        <f>SUMIF('I K'!A:A,A1047,'I K'!C:C)</f>
        <v>0</v>
      </c>
      <c r="E1047" s="3">
        <f>SUMIF('II K'!A:A,A1047,'II K'!B:B)</f>
        <v>0</v>
      </c>
      <c r="F1047" s="38">
        <f>SUMIF('II K'!A:A,A1047,'II K'!C:C)</f>
        <v>0</v>
      </c>
      <c r="G1047" s="38">
        <f>SUMIF('III K'!A:A,A1047,'III K'!B:B)</f>
        <v>0</v>
      </c>
      <c r="H1047" s="38">
        <f>SUMIF('III K'!A:A,A1047,'III K'!C:C)</f>
        <v>0</v>
      </c>
      <c r="I1047" s="38">
        <f>SUMIF('IV K'!A:A,A1047,'IV K'!B:B)</f>
        <v>0</v>
      </c>
      <c r="J1047" s="38">
        <f>SUMIF('IV K'!A:A,A1047,'IV K'!C:C)</f>
        <v>0</v>
      </c>
      <c r="K1047" s="38">
        <f>SUMIF('2021 BEZ CLP'!A:A,A1047,'2021 BEZ CLP'!B:B)</f>
        <v>0</v>
      </c>
      <c r="L1047" s="38">
        <f>SUMIF('2021 BEZ CLP'!A:A,A1047,'2021 BEZ CLP'!C:C)</f>
        <v>0</v>
      </c>
    </row>
    <row r="1048" spans="1:12">
      <c r="A1048" s="42"/>
      <c r="B1048" s="42"/>
      <c r="C1048" s="3">
        <f>SUMIF('I K'!A:A,A1048,'I K'!B:B)</f>
        <v>0</v>
      </c>
      <c r="D1048" s="3">
        <f>SUMIF('I K'!A:A,A1048,'I K'!C:C)</f>
        <v>0</v>
      </c>
      <c r="E1048" s="3">
        <f>SUMIF('II K'!A:A,A1048,'II K'!B:B)</f>
        <v>0</v>
      </c>
      <c r="F1048" s="38">
        <f>SUMIF('II K'!A:A,A1048,'II K'!C:C)</f>
        <v>0</v>
      </c>
      <c r="G1048" s="38">
        <f>SUMIF('III K'!A:A,A1048,'III K'!B:B)</f>
        <v>0</v>
      </c>
      <c r="H1048" s="38">
        <f>SUMIF('III K'!A:A,A1048,'III K'!C:C)</f>
        <v>0</v>
      </c>
      <c r="I1048" s="38">
        <f>SUMIF('IV K'!A:A,A1048,'IV K'!B:B)</f>
        <v>0</v>
      </c>
      <c r="J1048" s="38">
        <f>SUMIF('IV K'!A:A,A1048,'IV K'!C:C)</f>
        <v>0</v>
      </c>
      <c r="K1048" s="38">
        <f>SUMIF('2021 BEZ CLP'!A:A,A1048,'2021 BEZ CLP'!B:B)</f>
        <v>0</v>
      </c>
      <c r="L1048" s="38">
        <f>SUMIF('2021 BEZ CLP'!A:A,A1048,'2021 BEZ CLP'!C:C)</f>
        <v>0</v>
      </c>
    </row>
    <row r="1049" spans="1:12">
      <c r="A1049" s="42"/>
      <c r="B1049" s="42"/>
      <c r="C1049" s="3">
        <f>SUMIF('I K'!A:A,A1049,'I K'!B:B)</f>
        <v>0</v>
      </c>
      <c r="D1049" s="3">
        <f>SUMIF('I K'!A:A,A1049,'I K'!C:C)</f>
        <v>0</v>
      </c>
      <c r="E1049" s="3">
        <f>SUMIF('II K'!A:A,A1049,'II K'!B:B)</f>
        <v>0</v>
      </c>
      <c r="F1049" s="38">
        <f>SUMIF('II K'!A:A,A1049,'II K'!C:C)</f>
        <v>0</v>
      </c>
      <c r="G1049" s="38">
        <f>SUMIF('III K'!A:A,A1049,'III K'!B:B)</f>
        <v>0</v>
      </c>
      <c r="H1049" s="38">
        <f>SUMIF('III K'!A:A,A1049,'III K'!C:C)</f>
        <v>0</v>
      </c>
      <c r="I1049" s="38">
        <f>SUMIF('IV K'!A:A,A1049,'IV K'!B:B)</f>
        <v>0</v>
      </c>
      <c r="J1049" s="38">
        <f>SUMIF('IV K'!A:A,A1049,'IV K'!C:C)</f>
        <v>0</v>
      </c>
      <c r="K1049" s="38">
        <f>SUMIF('2021 BEZ CLP'!A:A,A1049,'2021 BEZ CLP'!B:B)</f>
        <v>0</v>
      </c>
      <c r="L1049" s="38">
        <f>SUMIF('2021 BEZ CLP'!A:A,A1049,'2021 BEZ CLP'!C:C)</f>
        <v>0</v>
      </c>
    </row>
    <row r="1050" spans="1:12">
      <c r="A1050" s="42"/>
      <c r="B1050" s="42"/>
      <c r="C1050" s="3">
        <f>SUMIF('I K'!A:A,A1050,'I K'!B:B)</f>
        <v>0</v>
      </c>
      <c r="D1050" s="3">
        <f>SUMIF('I K'!A:A,A1050,'I K'!C:C)</f>
        <v>0</v>
      </c>
      <c r="E1050" s="3">
        <f>SUMIF('II K'!A:A,A1050,'II K'!B:B)</f>
        <v>0</v>
      </c>
      <c r="F1050" s="38">
        <f>SUMIF('II K'!A:A,A1050,'II K'!C:C)</f>
        <v>0</v>
      </c>
      <c r="G1050" s="38">
        <f>SUMIF('III K'!A:A,A1050,'III K'!B:B)</f>
        <v>0</v>
      </c>
      <c r="H1050" s="38">
        <f>SUMIF('III K'!A:A,A1050,'III K'!C:C)</f>
        <v>0</v>
      </c>
      <c r="I1050" s="38">
        <f>SUMIF('IV K'!A:A,A1050,'IV K'!B:B)</f>
        <v>0</v>
      </c>
      <c r="J1050" s="38">
        <f>SUMIF('IV K'!A:A,A1050,'IV K'!C:C)</f>
        <v>0</v>
      </c>
      <c r="K1050" s="38">
        <f>SUMIF('2021 BEZ CLP'!A:A,A1050,'2021 BEZ CLP'!B:B)</f>
        <v>0</v>
      </c>
      <c r="L1050" s="38">
        <f>SUMIF('2021 BEZ CLP'!A:A,A1050,'2021 BEZ CLP'!C:C)</f>
        <v>0</v>
      </c>
    </row>
    <row r="1051" spans="1:12">
      <c r="A1051" s="42"/>
      <c r="B1051" s="42"/>
      <c r="C1051" s="3">
        <f>SUMIF('I K'!A:A,A1051,'I K'!B:B)</f>
        <v>0</v>
      </c>
      <c r="D1051" s="3">
        <f>SUMIF('I K'!A:A,A1051,'I K'!C:C)</f>
        <v>0</v>
      </c>
      <c r="E1051" s="3">
        <f>SUMIF('II K'!A:A,A1051,'II K'!B:B)</f>
        <v>0</v>
      </c>
      <c r="F1051" s="38">
        <f>SUMIF('II K'!A:A,A1051,'II K'!C:C)</f>
        <v>0</v>
      </c>
      <c r="G1051" s="38">
        <f>SUMIF('III K'!A:A,A1051,'III K'!B:B)</f>
        <v>0</v>
      </c>
      <c r="H1051" s="38">
        <f>SUMIF('III K'!A:A,A1051,'III K'!C:C)</f>
        <v>0</v>
      </c>
      <c r="I1051" s="38">
        <f>SUMIF('IV K'!A:A,A1051,'IV K'!B:B)</f>
        <v>0</v>
      </c>
      <c r="J1051" s="38">
        <f>SUMIF('IV K'!A:A,A1051,'IV K'!C:C)</f>
        <v>0</v>
      </c>
      <c r="K1051" s="38">
        <f>SUMIF('2021 BEZ CLP'!A:A,A1051,'2021 BEZ CLP'!B:B)</f>
        <v>0</v>
      </c>
      <c r="L1051" s="38">
        <f>SUMIF('2021 BEZ CLP'!A:A,A1051,'2021 BEZ CLP'!C:C)</f>
        <v>0</v>
      </c>
    </row>
    <row r="1052" spans="1:12">
      <c r="A1052" s="42"/>
      <c r="B1052" s="42"/>
      <c r="C1052" s="3">
        <f>SUMIF('I K'!A:A,A1052,'I K'!B:B)</f>
        <v>0</v>
      </c>
      <c r="D1052" s="3">
        <f>SUMIF('I K'!A:A,A1052,'I K'!C:C)</f>
        <v>0</v>
      </c>
      <c r="E1052" s="3">
        <f>SUMIF('II K'!A:A,A1052,'II K'!B:B)</f>
        <v>0</v>
      </c>
      <c r="F1052" s="38">
        <f>SUMIF('II K'!A:A,A1052,'II K'!C:C)</f>
        <v>0</v>
      </c>
      <c r="G1052" s="38">
        <f>SUMIF('III K'!A:A,A1052,'III K'!B:B)</f>
        <v>0</v>
      </c>
      <c r="H1052" s="38">
        <f>SUMIF('III K'!A:A,A1052,'III K'!C:C)</f>
        <v>0</v>
      </c>
      <c r="I1052" s="38">
        <f>SUMIF('IV K'!A:A,A1052,'IV K'!B:B)</f>
        <v>0</v>
      </c>
      <c r="J1052" s="38">
        <f>SUMIF('IV K'!A:A,A1052,'IV K'!C:C)</f>
        <v>0</v>
      </c>
      <c r="K1052" s="38">
        <f>SUMIF('2021 BEZ CLP'!A:A,A1052,'2021 BEZ CLP'!B:B)</f>
        <v>0</v>
      </c>
      <c r="L1052" s="38">
        <f>SUMIF('2021 BEZ CLP'!A:A,A1052,'2021 BEZ CLP'!C:C)</f>
        <v>0</v>
      </c>
    </row>
    <row r="1053" spans="1:12">
      <c r="A1053" s="42"/>
      <c r="B1053" s="42"/>
      <c r="C1053" s="3">
        <f>SUMIF('I K'!A:A,A1053,'I K'!B:B)</f>
        <v>0</v>
      </c>
      <c r="D1053" s="3">
        <f>SUMIF('I K'!A:A,A1053,'I K'!C:C)</f>
        <v>0</v>
      </c>
      <c r="E1053" s="3">
        <f>SUMIF('II K'!A:A,A1053,'II K'!B:B)</f>
        <v>0</v>
      </c>
      <c r="F1053" s="38">
        <f>SUMIF('II K'!A:A,A1053,'II K'!C:C)</f>
        <v>0</v>
      </c>
      <c r="G1053" s="38">
        <f>SUMIF('III K'!A:A,A1053,'III K'!B:B)</f>
        <v>0</v>
      </c>
      <c r="H1053" s="38">
        <f>SUMIF('III K'!A:A,A1053,'III K'!C:C)</f>
        <v>0</v>
      </c>
      <c r="I1053" s="38">
        <f>SUMIF('IV K'!A:A,A1053,'IV K'!B:B)</f>
        <v>0</v>
      </c>
      <c r="J1053" s="38">
        <f>SUMIF('IV K'!A:A,A1053,'IV K'!C:C)</f>
        <v>0</v>
      </c>
      <c r="K1053" s="38">
        <f>SUMIF('2021 BEZ CLP'!A:A,A1053,'2021 BEZ CLP'!B:B)</f>
        <v>0</v>
      </c>
      <c r="L1053" s="38">
        <f>SUMIF('2021 BEZ CLP'!A:A,A1053,'2021 BEZ CLP'!C:C)</f>
        <v>0</v>
      </c>
    </row>
    <row r="1054" spans="1:12">
      <c r="A1054" s="42"/>
      <c r="B1054" s="42"/>
      <c r="C1054" s="3">
        <f>SUMIF('I K'!A:A,A1054,'I K'!B:B)</f>
        <v>0</v>
      </c>
      <c r="D1054" s="3">
        <f>SUMIF('I K'!A:A,A1054,'I K'!C:C)</f>
        <v>0</v>
      </c>
      <c r="E1054" s="3">
        <f>SUMIF('II K'!A:A,A1054,'II K'!B:B)</f>
        <v>0</v>
      </c>
      <c r="F1054" s="38">
        <f>SUMIF('II K'!A:A,A1054,'II K'!C:C)</f>
        <v>0</v>
      </c>
      <c r="G1054" s="38">
        <f>SUMIF('III K'!A:A,A1054,'III K'!B:B)</f>
        <v>0</v>
      </c>
      <c r="H1054" s="38">
        <f>SUMIF('III K'!A:A,A1054,'III K'!C:C)</f>
        <v>0</v>
      </c>
      <c r="I1054" s="38">
        <f>SUMIF('IV K'!A:A,A1054,'IV K'!B:B)</f>
        <v>0</v>
      </c>
      <c r="J1054" s="38">
        <f>SUMIF('IV K'!A:A,A1054,'IV K'!C:C)</f>
        <v>0</v>
      </c>
      <c r="K1054" s="38">
        <f>SUMIF('2021 BEZ CLP'!A:A,A1054,'2021 BEZ CLP'!B:B)</f>
        <v>0</v>
      </c>
      <c r="L1054" s="38">
        <f>SUMIF('2021 BEZ CLP'!A:A,A1054,'2021 BEZ CLP'!C:C)</f>
        <v>0</v>
      </c>
    </row>
    <row r="1055" spans="1:12">
      <c r="A1055" s="42"/>
      <c r="B1055" s="42"/>
      <c r="C1055" s="3">
        <f>SUMIF('I K'!A:A,A1055,'I K'!B:B)</f>
        <v>0</v>
      </c>
      <c r="D1055" s="3">
        <f>SUMIF('I K'!A:A,A1055,'I K'!C:C)</f>
        <v>0</v>
      </c>
      <c r="E1055" s="3">
        <f>SUMIF('II K'!A:A,A1055,'II K'!B:B)</f>
        <v>0</v>
      </c>
      <c r="F1055" s="38">
        <f>SUMIF('II K'!A:A,A1055,'II K'!C:C)</f>
        <v>0</v>
      </c>
      <c r="G1055" s="38">
        <f>SUMIF('III K'!A:A,A1055,'III K'!B:B)</f>
        <v>0</v>
      </c>
      <c r="H1055" s="38">
        <f>SUMIF('III K'!A:A,A1055,'III K'!C:C)</f>
        <v>0</v>
      </c>
      <c r="I1055" s="38">
        <f>SUMIF('IV K'!A:A,A1055,'IV K'!B:B)</f>
        <v>0</v>
      </c>
      <c r="J1055" s="38">
        <f>SUMIF('IV K'!A:A,A1055,'IV K'!C:C)</f>
        <v>0</v>
      </c>
      <c r="K1055" s="38">
        <f>SUMIF('2021 BEZ CLP'!A:A,A1055,'2021 BEZ CLP'!B:B)</f>
        <v>0</v>
      </c>
      <c r="L1055" s="38">
        <f>SUMIF('2021 BEZ CLP'!A:A,A1055,'2021 BEZ CLP'!C:C)</f>
        <v>0</v>
      </c>
    </row>
    <row r="1056" spans="1:12">
      <c r="A1056" s="42"/>
      <c r="B1056" s="42"/>
      <c r="C1056" s="3">
        <f>SUMIF('I K'!A:A,A1056,'I K'!B:B)</f>
        <v>0</v>
      </c>
      <c r="D1056" s="3">
        <f>SUMIF('I K'!A:A,A1056,'I K'!C:C)</f>
        <v>0</v>
      </c>
      <c r="E1056" s="3">
        <f>SUMIF('II K'!A:A,A1056,'II K'!B:B)</f>
        <v>0</v>
      </c>
      <c r="F1056" s="38">
        <f>SUMIF('II K'!A:A,A1056,'II K'!C:C)</f>
        <v>0</v>
      </c>
      <c r="G1056" s="38">
        <f>SUMIF('III K'!A:A,A1056,'III K'!B:B)</f>
        <v>0</v>
      </c>
      <c r="H1056" s="38">
        <f>SUMIF('III K'!A:A,A1056,'III K'!C:C)</f>
        <v>0</v>
      </c>
      <c r="I1056" s="38">
        <f>SUMIF('IV K'!A:A,A1056,'IV K'!B:B)</f>
        <v>0</v>
      </c>
      <c r="J1056" s="38">
        <f>SUMIF('IV K'!A:A,A1056,'IV K'!C:C)</f>
        <v>0</v>
      </c>
      <c r="K1056" s="38">
        <f>SUMIF('2021 BEZ CLP'!A:A,A1056,'2021 BEZ CLP'!B:B)</f>
        <v>0</v>
      </c>
      <c r="L1056" s="38">
        <f>SUMIF('2021 BEZ CLP'!A:A,A1056,'2021 BEZ CLP'!C:C)</f>
        <v>0</v>
      </c>
    </row>
    <row r="1057" spans="1:12">
      <c r="A1057" s="42"/>
      <c r="B1057" s="42"/>
      <c r="C1057" s="3">
        <f>SUMIF('I K'!A:A,A1057,'I K'!B:B)</f>
        <v>0</v>
      </c>
      <c r="D1057" s="3">
        <f>SUMIF('I K'!A:A,A1057,'I K'!C:C)</f>
        <v>0</v>
      </c>
      <c r="E1057" s="3">
        <f>SUMIF('II K'!A:A,A1057,'II K'!B:B)</f>
        <v>0</v>
      </c>
      <c r="F1057" s="38">
        <f>SUMIF('II K'!A:A,A1057,'II K'!C:C)</f>
        <v>0</v>
      </c>
      <c r="G1057" s="38">
        <f>SUMIF('III K'!A:A,A1057,'III K'!B:B)</f>
        <v>0</v>
      </c>
      <c r="H1057" s="38">
        <f>SUMIF('III K'!A:A,A1057,'III K'!C:C)</f>
        <v>0</v>
      </c>
      <c r="I1057" s="38">
        <f>SUMIF('IV K'!A:A,A1057,'IV K'!B:B)</f>
        <v>0</v>
      </c>
      <c r="J1057" s="38">
        <f>SUMIF('IV K'!A:A,A1057,'IV K'!C:C)</f>
        <v>0</v>
      </c>
      <c r="K1057" s="38">
        <f>SUMIF('2021 BEZ CLP'!A:A,A1057,'2021 BEZ CLP'!B:B)</f>
        <v>0</v>
      </c>
      <c r="L1057" s="38">
        <f>SUMIF('2021 BEZ CLP'!A:A,A1057,'2021 BEZ CLP'!C:C)</f>
        <v>0</v>
      </c>
    </row>
    <row r="1058" spans="1:12">
      <c r="A1058" s="28"/>
      <c r="B1058" s="42"/>
      <c r="C1058" s="3">
        <f>SUMIF('I K'!A:A,A1058,'I K'!B:B)</f>
        <v>0</v>
      </c>
      <c r="D1058" s="3">
        <f>SUMIF('I K'!A:A,A1058,'I K'!C:C)</f>
        <v>0</v>
      </c>
      <c r="E1058" s="3">
        <f>SUMIF('II K'!A:A,A1058,'II K'!B:B)</f>
        <v>0</v>
      </c>
      <c r="F1058" s="38">
        <f>SUMIF('II K'!A:A,A1058,'II K'!C:C)</f>
        <v>0</v>
      </c>
      <c r="G1058" s="38">
        <f>SUMIF('III K'!A:A,A1058,'III K'!B:B)</f>
        <v>0</v>
      </c>
      <c r="H1058" s="38">
        <f>SUMIF('III K'!A:A,A1058,'III K'!C:C)</f>
        <v>0</v>
      </c>
      <c r="I1058" s="38">
        <f>SUMIF('IV K'!A:A,A1058,'IV K'!B:B)</f>
        <v>0</v>
      </c>
      <c r="J1058" s="38">
        <f>SUMIF('IV K'!A:A,A1058,'IV K'!C:C)</f>
        <v>0</v>
      </c>
      <c r="K1058" s="38">
        <f>SUMIF('2021 BEZ CLP'!A:A,A1058,'2021 BEZ CLP'!B:B)</f>
        <v>0</v>
      </c>
      <c r="L1058" s="38">
        <f>SUMIF('2021 BEZ CLP'!A:A,A1058,'2021 BEZ CLP'!C:C)</f>
        <v>0</v>
      </c>
    </row>
    <row r="1059" spans="1:12">
      <c r="A1059" s="28"/>
      <c r="B1059" s="42"/>
      <c r="C1059" s="3">
        <f>SUMIF('I K'!A:A,A1059,'I K'!B:B)</f>
        <v>0</v>
      </c>
      <c r="D1059" s="3">
        <f>SUMIF('I K'!A:A,A1059,'I K'!C:C)</f>
        <v>0</v>
      </c>
      <c r="E1059" s="3">
        <f>SUMIF('II K'!A:A,A1059,'II K'!B:B)</f>
        <v>0</v>
      </c>
      <c r="F1059" s="38">
        <f>SUMIF('II K'!A:A,A1059,'II K'!C:C)</f>
        <v>0</v>
      </c>
      <c r="G1059" s="38">
        <f>SUMIF('III K'!A:A,A1059,'III K'!B:B)</f>
        <v>0</v>
      </c>
      <c r="H1059" s="38">
        <f>SUMIF('III K'!A:A,A1059,'III K'!C:C)</f>
        <v>0</v>
      </c>
      <c r="I1059" s="38">
        <f>SUMIF('IV K'!A:A,A1059,'IV K'!B:B)</f>
        <v>0</v>
      </c>
      <c r="J1059" s="38">
        <f>SUMIF('IV K'!A:A,A1059,'IV K'!C:C)</f>
        <v>0</v>
      </c>
      <c r="K1059" s="38">
        <f>SUMIF('2021 BEZ CLP'!A:A,A1059,'2021 BEZ CLP'!B:B)</f>
        <v>0</v>
      </c>
      <c r="L1059" s="38">
        <f>SUMIF('2021 BEZ CLP'!A:A,A1059,'2021 BEZ CLP'!C:C)</f>
        <v>0</v>
      </c>
    </row>
    <row r="1060" spans="1:12">
      <c r="A1060" s="28"/>
      <c r="B1060" s="42"/>
      <c r="C1060" s="3">
        <f>SUMIF('I K'!A:A,A1060,'I K'!B:B)</f>
        <v>0</v>
      </c>
      <c r="D1060" s="3">
        <f>SUMIF('I K'!A:A,A1060,'I K'!C:C)</f>
        <v>0</v>
      </c>
      <c r="E1060" s="3">
        <f>SUMIF('II K'!A:A,A1060,'II K'!B:B)</f>
        <v>0</v>
      </c>
      <c r="F1060" s="38">
        <f>SUMIF('II K'!A:A,A1060,'II K'!C:C)</f>
        <v>0</v>
      </c>
      <c r="G1060" s="38">
        <f>SUMIF('III K'!A:A,A1060,'III K'!B:B)</f>
        <v>0</v>
      </c>
      <c r="H1060" s="38">
        <f>SUMIF('III K'!A:A,A1060,'III K'!C:C)</f>
        <v>0</v>
      </c>
      <c r="I1060" s="38">
        <f>SUMIF('IV K'!A:A,A1060,'IV K'!B:B)</f>
        <v>0</v>
      </c>
      <c r="J1060" s="38">
        <f>SUMIF('IV K'!A:A,A1060,'IV K'!C:C)</f>
        <v>0</v>
      </c>
      <c r="K1060" s="38">
        <f>SUMIF('2021 BEZ CLP'!A:A,A1060,'2021 BEZ CLP'!B:B)</f>
        <v>0</v>
      </c>
      <c r="L1060" s="38">
        <f>SUMIF('2021 BEZ CLP'!A:A,A1060,'2021 BEZ CLP'!C:C)</f>
        <v>0</v>
      </c>
    </row>
    <row r="1061" spans="1:12">
      <c r="A1061" s="28"/>
      <c r="B1061" s="42"/>
      <c r="C1061" s="3">
        <f>SUMIF('I K'!A:A,A1061,'I K'!B:B)</f>
        <v>0</v>
      </c>
      <c r="D1061" s="3">
        <f>SUMIF('I K'!A:A,A1061,'I K'!C:C)</f>
        <v>0</v>
      </c>
      <c r="E1061" s="3">
        <f>SUMIF('II K'!A:A,A1061,'II K'!B:B)</f>
        <v>0</v>
      </c>
      <c r="F1061" s="38">
        <f>SUMIF('II K'!A:A,A1061,'II K'!C:C)</f>
        <v>0</v>
      </c>
      <c r="G1061" s="38">
        <f>SUMIF('III K'!A:A,A1061,'III K'!B:B)</f>
        <v>0</v>
      </c>
      <c r="H1061" s="38">
        <f>SUMIF('III K'!A:A,A1061,'III K'!C:C)</f>
        <v>0</v>
      </c>
      <c r="I1061" s="38">
        <f>SUMIF('IV K'!A:A,A1061,'IV K'!B:B)</f>
        <v>0</v>
      </c>
      <c r="J1061" s="38">
        <f>SUMIF('IV K'!A:A,A1061,'IV K'!C:C)</f>
        <v>0</v>
      </c>
      <c r="K1061" s="38">
        <f>SUMIF('2021 BEZ CLP'!A:A,A1061,'2021 BEZ CLP'!B:B)</f>
        <v>0</v>
      </c>
      <c r="L1061" s="38">
        <f>SUMIF('2021 BEZ CLP'!A:A,A1061,'2021 BEZ CLP'!C:C)</f>
        <v>0</v>
      </c>
    </row>
    <row r="1062" spans="1:12">
      <c r="A1062" s="28"/>
      <c r="B1062" s="42"/>
      <c r="C1062" s="3">
        <f>SUMIF('I K'!A:A,A1062,'I K'!B:B)</f>
        <v>0</v>
      </c>
      <c r="D1062" s="3">
        <f>SUMIF('I K'!A:A,A1062,'I K'!C:C)</f>
        <v>0</v>
      </c>
      <c r="E1062" s="3">
        <f>SUMIF('II K'!A:A,A1062,'II K'!B:B)</f>
        <v>0</v>
      </c>
      <c r="F1062" s="38">
        <f>SUMIF('II K'!A:A,A1062,'II K'!C:C)</f>
        <v>0</v>
      </c>
      <c r="G1062" s="38">
        <f>SUMIF('III K'!A:A,A1062,'III K'!B:B)</f>
        <v>0</v>
      </c>
      <c r="H1062" s="38">
        <f>SUMIF('III K'!A:A,A1062,'III K'!C:C)</f>
        <v>0</v>
      </c>
      <c r="I1062" s="38">
        <f>SUMIF('IV K'!A:A,A1062,'IV K'!B:B)</f>
        <v>0</v>
      </c>
      <c r="J1062" s="38">
        <f>SUMIF('IV K'!A:A,A1062,'IV K'!C:C)</f>
        <v>0</v>
      </c>
      <c r="K1062" s="38">
        <f>SUMIF('2021 BEZ CLP'!A:A,A1062,'2021 BEZ CLP'!B:B)</f>
        <v>0</v>
      </c>
      <c r="L1062" s="38">
        <f>SUMIF('2021 BEZ CLP'!A:A,A1062,'2021 BEZ CLP'!C:C)</f>
        <v>0</v>
      </c>
    </row>
    <row r="1063" spans="1:12">
      <c r="A1063" s="28"/>
      <c r="B1063" s="42"/>
      <c r="C1063" s="3">
        <f>SUMIF('I K'!A:A,A1063,'I K'!B:B)</f>
        <v>0</v>
      </c>
      <c r="D1063" s="3">
        <f>SUMIF('I K'!A:A,A1063,'I K'!C:C)</f>
        <v>0</v>
      </c>
      <c r="E1063" s="3">
        <f>SUMIF('II K'!A:A,A1063,'II K'!B:B)</f>
        <v>0</v>
      </c>
      <c r="F1063" s="38">
        <f>SUMIF('II K'!A:A,A1063,'II K'!C:C)</f>
        <v>0</v>
      </c>
      <c r="G1063" s="38">
        <f>SUMIF('III K'!A:A,A1063,'III K'!B:B)</f>
        <v>0</v>
      </c>
      <c r="H1063" s="38">
        <f>SUMIF('III K'!A:A,A1063,'III K'!C:C)</f>
        <v>0</v>
      </c>
      <c r="I1063" s="38">
        <f>SUMIF('IV K'!A:A,A1063,'IV K'!B:B)</f>
        <v>0</v>
      </c>
      <c r="J1063" s="38">
        <f>SUMIF('IV K'!A:A,A1063,'IV K'!C:C)</f>
        <v>0</v>
      </c>
      <c r="K1063" s="38">
        <f>SUMIF('2021 BEZ CLP'!A:A,A1063,'2021 BEZ CLP'!B:B)</f>
        <v>0</v>
      </c>
      <c r="L1063" s="38">
        <f>SUMIF('2021 BEZ CLP'!A:A,A1063,'2021 BEZ CLP'!C:C)</f>
        <v>0</v>
      </c>
    </row>
    <row r="1064" spans="1:12">
      <c r="A1064" s="28"/>
      <c r="B1064" s="42"/>
      <c r="C1064" s="3">
        <f>SUMIF('I K'!A:A,A1064,'I K'!B:B)</f>
        <v>0</v>
      </c>
      <c r="D1064" s="3">
        <f>SUMIF('I K'!A:A,A1064,'I K'!C:C)</f>
        <v>0</v>
      </c>
      <c r="E1064" s="3">
        <f>SUMIF('II K'!A:A,A1064,'II K'!B:B)</f>
        <v>0</v>
      </c>
      <c r="F1064" s="38">
        <f>SUMIF('II K'!A:A,A1064,'II K'!C:C)</f>
        <v>0</v>
      </c>
      <c r="G1064" s="38">
        <f>SUMIF('III K'!A:A,A1064,'III K'!B:B)</f>
        <v>0</v>
      </c>
      <c r="H1064" s="38">
        <f>SUMIF('III K'!A:A,A1064,'III K'!C:C)</f>
        <v>0</v>
      </c>
      <c r="I1064" s="38">
        <f>SUMIF('IV K'!A:A,A1064,'IV K'!B:B)</f>
        <v>0</v>
      </c>
      <c r="J1064" s="38">
        <f>SUMIF('IV K'!A:A,A1064,'IV K'!C:C)</f>
        <v>0</v>
      </c>
      <c r="K1064" s="38">
        <f>SUMIF('2021 BEZ CLP'!A:A,A1064,'2021 BEZ CLP'!B:B)</f>
        <v>0</v>
      </c>
      <c r="L1064" s="38">
        <f>SUMIF('2021 BEZ CLP'!A:A,A1064,'2021 BEZ CLP'!C:C)</f>
        <v>0</v>
      </c>
    </row>
    <row r="1065" spans="1:12">
      <c r="A1065" s="28"/>
      <c r="B1065" s="42"/>
      <c r="C1065" s="3">
        <f>SUMIF('I K'!A:A,A1065,'I K'!B:B)</f>
        <v>0</v>
      </c>
      <c r="D1065" s="3">
        <f>SUMIF('I K'!A:A,A1065,'I K'!C:C)</f>
        <v>0</v>
      </c>
      <c r="E1065" s="3">
        <f>SUMIF('II K'!A:A,A1065,'II K'!B:B)</f>
        <v>0</v>
      </c>
      <c r="F1065" s="38">
        <f>SUMIF('II K'!A:A,A1065,'II K'!C:C)</f>
        <v>0</v>
      </c>
      <c r="G1065" s="38">
        <f>SUMIF('III K'!A:A,A1065,'III K'!B:B)</f>
        <v>0</v>
      </c>
      <c r="H1065" s="38">
        <f>SUMIF('III K'!A:A,A1065,'III K'!C:C)</f>
        <v>0</v>
      </c>
      <c r="I1065" s="38">
        <f>SUMIF('IV K'!A:A,A1065,'IV K'!B:B)</f>
        <v>0</v>
      </c>
      <c r="J1065" s="38">
        <f>SUMIF('IV K'!A:A,A1065,'IV K'!C:C)</f>
        <v>0</v>
      </c>
      <c r="K1065" s="38">
        <f>SUMIF('2021 BEZ CLP'!A:A,A1065,'2021 BEZ CLP'!B:B)</f>
        <v>0</v>
      </c>
      <c r="L1065" s="38">
        <f>SUMIF('2021 BEZ CLP'!A:A,A1065,'2021 BEZ CLP'!C:C)</f>
        <v>0</v>
      </c>
    </row>
    <row r="1066" spans="1:12">
      <c r="A1066" s="28"/>
      <c r="B1066" s="42"/>
      <c r="C1066" s="3">
        <f>SUMIF('I K'!A:A,A1066,'I K'!B:B)</f>
        <v>0</v>
      </c>
      <c r="D1066" s="3">
        <f>SUMIF('I K'!A:A,A1066,'I K'!C:C)</f>
        <v>0</v>
      </c>
      <c r="E1066" s="3">
        <f>SUMIF('II K'!A:A,A1066,'II K'!B:B)</f>
        <v>0</v>
      </c>
      <c r="F1066" s="38">
        <f>SUMIF('II K'!A:A,A1066,'II K'!C:C)</f>
        <v>0</v>
      </c>
      <c r="G1066" s="38">
        <f>SUMIF('III K'!A:A,A1066,'III K'!B:B)</f>
        <v>0</v>
      </c>
      <c r="H1066" s="38">
        <f>SUMIF('III K'!A:A,A1066,'III K'!C:C)</f>
        <v>0</v>
      </c>
      <c r="I1066" s="38">
        <f>SUMIF('IV K'!A:A,A1066,'IV K'!B:B)</f>
        <v>0</v>
      </c>
      <c r="J1066" s="38">
        <f>SUMIF('IV K'!A:A,A1066,'IV K'!C:C)</f>
        <v>0</v>
      </c>
      <c r="K1066" s="38">
        <f>SUMIF('2021 BEZ CLP'!A:A,A1066,'2021 BEZ CLP'!B:B)</f>
        <v>0</v>
      </c>
      <c r="L1066" s="38">
        <f>SUMIF('2021 BEZ CLP'!A:A,A1066,'2021 BEZ CLP'!C:C)</f>
        <v>0</v>
      </c>
    </row>
    <row r="1067" spans="1:12">
      <c r="A1067" s="28"/>
      <c r="B1067" s="42"/>
      <c r="C1067" s="3">
        <f>SUMIF('I K'!A:A,A1067,'I K'!B:B)</f>
        <v>0</v>
      </c>
      <c r="D1067" s="3">
        <f>SUMIF('I K'!A:A,A1067,'I K'!C:C)</f>
        <v>0</v>
      </c>
      <c r="E1067" s="3">
        <f>SUMIF('II K'!A:A,A1067,'II K'!B:B)</f>
        <v>0</v>
      </c>
      <c r="F1067" s="38">
        <f>SUMIF('II K'!A:A,A1067,'II K'!C:C)</f>
        <v>0</v>
      </c>
      <c r="G1067" s="38">
        <f>SUMIF('III K'!A:A,A1067,'III K'!B:B)</f>
        <v>0</v>
      </c>
      <c r="H1067" s="38">
        <f>SUMIF('III K'!A:A,A1067,'III K'!C:C)</f>
        <v>0</v>
      </c>
      <c r="I1067" s="38">
        <f>SUMIF('IV K'!A:A,A1067,'IV K'!B:B)</f>
        <v>0</v>
      </c>
      <c r="J1067" s="38">
        <f>SUMIF('IV K'!A:A,A1067,'IV K'!C:C)</f>
        <v>0</v>
      </c>
      <c r="K1067" s="38">
        <f>SUMIF('2021 BEZ CLP'!A:A,A1067,'2021 BEZ CLP'!B:B)</f>
        <v>0</v>
      </c>
      <c r="L1067" s="38">
        <f>SUMIF('2021 BEZ CLP'!A:A,A1067,'2021 BEZ CLP'!C:C)</f>
        <v>0</v>
      </c>
    </row>
    <row r="1068" spans="1:12">
      <c r="A1068" s="28"/>
      <c r="B1068" s="42"/>
      <c r="C1068" s="3">
        <f>SUMIF('I K'!A:A,A1068,'I K'!B:B)</f>
        <v>0</v>
      </c>
      <c r="D1068" s="3">
        <f>SUMIF('I K'!A:A,A1068,'I K'!C:C)</f>
        <v>0</v>
      </c>
      <c r="E1068" s="3">
        <f>SUMIF('II K'!A:A,A1068,'II K'!B:B)</f>
        <v>0</v>
      </c>
      <c r="F1068" s="38">
        <f>SUMIF('II K'!A:A,A1068,'II K'!C:C)</f>
        <v>0</v>
      </c>
      <c r="G1068" s="38">
        <f>SUMIF('III K'!A:A,A1068,'III K'!B:B)</f>
        <v>0</v>
      </c>
      <c r="H1068" s="38">
        <f>SUMIF('III K'!A:A,A1068,'III K'!C:C)</f>
        <v>0</v>
      </c>
      <c r="I1068" s="38">
        <f>SUMIF('IV K'!A:A,A1068,'IV K'!B:B)</f>
        <v>0</v>
      </c>
      <c r="J1068" s="38">
        <f>SUMIF('IV K'!A:A,A1068,'IV K'!C:C)</f>
        <v>0</v>
      </c>
      <c r="K1068" s="38">
        <f>SUMIF('2021 BEZ CLP'!A:A,A1068,'2021 BEZ CLP'!B:B)</f>
        <v>0</v>
      </c>
      <c r="L1068" s="38">
        <f>SUMIF('2021 BEZ CLP'!A:A,A1068,'2021 BEZ CLP'!C:C)</f>
        <v>0</v>
      </c>
    </row>
    <row r="1069" spans="1:12">
      <c r="A1069" s="28"/>
      <c r="B1069" s="42"/>
      <c r="C1069" s="3">
        <f>SUMIF('I K'!A:A,A1069,'I K'!B:B)</f>
        <v>0</v>
      </c>
      <c r="D1069" s="3">
        <f>SUMIF('I K'!A:A,A1069,'I K'!C:C)</f>
        <v>0</v>
      </c>
      <c r="E1069" s="3">
        <f>SUMIF('II K'!A:A,A1069,'II K'!B:B)</f>
        <v>0</v>
      </c>
      <c r="F1069" s="38">
        <f>SUMIF('II K'!A:A,A1069,'II K'!C:C)</f>
        <v>0</v>
      </c>
      <c r="G1069" s="38">
        <f>SUMIF('III K'!A:A,A1069,'III K'!B:B)</f>
        <v>0</v>
      </c>
      <c r="H1069" s="38">
        <f>SUMIF('III K'!A:A,A1069,'III K'!C:C)</f>
        <v>0</v>
      </c>
      <c r="I1069" s="38">
        <f>SUMIF('IV K'!A:A,A1069,'IV K'!B:B)</f>
        <v>0</v>
      </c>
      <c r="J1069" s="38">
        <f>SUMIF('IV K'!A:A,A1069,'IV K'!C:C)</f>
        <v>0</v>
      </c>
      <c r="K1069" s="38">
        <f>SUMIF('2021 BEZ CLP'!A:A,A1069,'2021 BEZ CLP'!B:B)</f>
        <v>0</v>
      </c>
      <c r="L1069" s="38">
        <f>SUMIF('2021 BEZ CLP'!A:A,A1069,'2021 BEZ CLP'!C:C)</f>
        <v>0</v>
      </c>
    </row>
    <row r="1070" spans="1:12">
      <c r="A1070" s="28"/>
      <c r="B1070" s="42"/>
      <c r="C1070" s="3">
        <f>SUMIF('I K'!A:A,A1070,'I K'!B:B)</f>
        <v>0</v>
      </c>
      <c r="D1070" s="3">
        <f>SUMIF('I K'!A:A,A1070,'I K'!C:C)</f>
        <v>0</v>
      </c>
      <c r="E1070" s="3">
        <f>SUMIF('II K'!A:A,A1070,'II K'!B:B)</f>
        <v>0</v>
      </c>
      <c r="F1070" s="38">
        <f>SUMIF('II K'!A:A,A1070,'II K'!C:C)</f>
        <v>0</v>
      </c>
      <c r="G1070" s="38">
        <f>SUMIF('III K'!A:A,A1070,'III K'!B:B)</f>
        <v>0</v>
      </c>
      <c r="H1070" s="38">
        <f>SUMIF('III K'!A:A,A1070,'III K'!C:C)</f>
        <v>0</v>
      </c>
      <c r="I1070" s="38">
        <f>SUMIF('IV K'!A:A,A1070,'IV K'!B:B)</f>
        <v>0</v>
      </c>
      <c r="J1070" s="38">
        <f>SUMIF('IV K'!A:A,A1070,'IV K'!C:C)</f>
        <v>0</v>
      </c>
      <c r="K1070" s="38">
        <f>SUMIF('2021 BEZ CLP'!A:A,A1070,'2021 BEZ CLP'!B:B)</f>
        <v>0</v>
      </c>
      <c r="L1070" s="38">
        <f>SUMIF('2021 BEZ CLP'!A:A,A1070,'2021 BEZ CLP'!C:C)</f>
        <v>0</v>
      </c>
    </row>
    <row r="1071" spans="1:12">
      <c r="A1071" s="42"/>
      <c r="B1071" s="42"/>
      <c r="C1071" s="3">
        <f>SUMIF('I K'!A:A,A1071,'I K'!B:B)</f>
        <v>0</v>
      </c>
      <c r="D1071" s="3">
        <f>SUMIF('I K'!A:A,A1071,'I K'!C:C)</f>
        <v>0</v>
      </c>
      <c r="E1071" s="3">
        <f>SUMIF('II K'!A:A,A1071,'II K'!B:B)</f>
        <v>0</v>
      </c>
      <c r="F1071" s="38">
        <f>SUMIF('II K'!A:A,A1071,'II K'!C:C)</f>
        <v>0</v>
      </c>
      <c r="G1071" s="38">
        <f>SUMIF('III K'!A:A,A1071,'III K'!B:B)</f>
        <v>0</v>
      </c>
      <c r="H1071" s="38">
        <f>SUMIF('III K'!A:A,A1071,'III K'!C:C)</f>
        <v>0</v>
      </c>
      <c r="I1071" s="38">
        <f>SUMIF('IV K'!A:A,A1071,'IV K'!B:B)</f>
        <v>0</v>
      </c>
      <c r="J1071" s="38">
        <f>SUMIF('IV K'!A:A,A1071,'IV K'!C:C)</f>
        <v>0</v>
      </c>
      <c r="K1071" s="38">
        <f>SUMIF('2021 BEZ CLP'!A:A,A1071,'2021 BEZ CLP'!B:B)</f>
        <v>0</v>
      </c>
      <c r="L1071" s="38">
        <f>SUMIF('2021 BEZ CLP'!A:A,A1071,'2021 BEZ CLP'!C:C)</f>
        <v>0</v>
      </c>
    </row>
    <row r="1072" spans="1:12">
      <c r="A1072" s="11"/>
      <c r="B1072" s="11"/>
      <c r="C1072" s="3">
        <f>SUMIF('I K'!A:A,A1072,'I K'!B:B)</f>
        <v>0</v>
      </c>
      <c r="D1072" s="3">
        <f>SUMIF('I K'!A:A,A1072,'I K'!C:C)</f>
        <v>0</v>
      </c>
      <c r="E1072" s="3">
        <f>SUMIF('II K'!A:A,A1072,'II K'!B:B)</f>
        <v>0</v>
      </c>
      <c r="F1072" s="38">
        <f>SUMIF('II K'!A:A,A1072,'II K'!C:C)</f>
        <v>0</v>
      </c>
      <c r="G1072" s="38">
        <f>SUMIF('III K'!A:A,A1072,'III K'!B:B)</f>
        <v>0</v>
      </c>
      <c r="H1072" s="38">
        <f>SUMIF('III K'!A:A,A1072,'III K'!C:C)</f>
        <v>0</v>
      </c>
      <c r="I1072" s="38">
        <f>SUMIF('IV K'!A:A,A1072,'IV K'!B:B)</f>
        <v>0</v>
      </c>
      <c r="J1072" s="38">
        <f>SUMIF('IV K'!A:A,A1072,'IV K'!C:C)</f>
        <v>0</v>
      </c>
      <c r="K1072" s="38">
        <f>SUMIF('2021 BEZ CLP'!A:A,A1072,'2021 BEZ CLP'!B:B)</f>
        <v>0</v>
      </c>
      <c r="L1072" s="38">
        <f>SUMIF('2021 BEZ CLP'!A:A,A1072,'2021 BEZ CLP'!C:C)</f>
        <v>0</v>
      </c>
    </row>
    <row r="1073" spans="1:12">
      <c r="A1073" s="42"/>
      <c r="B1073" s="42"/>
      <c r="C1073" s="3">
        <f>SUMIF('I K'!A:A,A1073,'I K'!B:B)</f>
        <v>0</v>
      </c>
      <c r="D1073" s="3">
        <f>SUMIF('I K'!A:A,A1073,'I K'!C:C)</f>
        <v>0</v>
      </c>
      <c r="E1073" s="3">
        <f>SUMIF('II K'!A:A,A1073,'II K'!B:B)</f>
        <v>0</v>
      </c>
      <c r="F1073" s="38">
        <f>SUMIF('II K'!A:A,A1073,'II K'!C:C)</f>
        <v>0</v>
      </c>
      <c r="G1073" s="38">
        <f>SUMIF('III K'!A:A,A1073,'III K'!B:B)</f>
        <v>0</v>
      </c>
      <c r="H1073" s="38">
        <f>SUMIF('III K'!A:A,A1073,'III K'!C:C)</f>
        <v>0</v>
      </c>
      <c r="I1073" s="38">
        <f>SUMIF('IV K'!A:A,A1073,'IV K'!B:B)</f>
        <v>0</v>
      </c>
      <c r="J1073" s="38">
        <f>SUMIF('IV K'!A:A,A1073,'IV K'!C:C)</f>
        <v>0</v>
      </c>
      <c r="K1073" s="38">
        <f>SUMIF('2021 BEZ CLP'!A:A,A1073,'2021 BEZ CLP'!B:B)</f>
        <v>0</v>
      </c>
      <c r="L1073" s="38">
        <f>SUMIF('2021 BEZ CLP'!A:A,A1073,'2021 BEZ CLP'!C:C)</f>
        <v>0</v>
      </c>
    </row>
    <row r="1074" spans="1:12">
      <c r="A1074" s="42"/>
      <c r="B1074" s="42"/>
      <c r="C1074" s="3">
        <f>SUMIF('I K'!A:A,A1074,'I K'!B:B)</f>
        <v>0</v>
      </c>
      <c r="D1074" s="3">
        <f>SUMIF('I K'!A:A,A1074,'I K'!C:C)</f>
        <v>0</v>
      </c>
      <c r="E1074" s="3">
        <f>SUMIF('II K'!A:A,A1074,'II K'!B:B)</f>
        <v>0</v>
      </c>
      <c r="F1074" s="38">
        <f>SUMIF('II K'!A:A,A1074,'II K'!C:C)</f>
        <v>0</v>
      </c>
      <c r="G1074" s="38">
        <f>SUMIF('III K'!A:A,A1074,'III K'!B:B)</f>
        <v>0</v>
      </c>
      <c r="H1074" s="38">
        <f>SUMIF('III K'!A:A,A1074,'III K'!C:C)</f>
        <v>0</v>
      </c>
      <c r="I1074" s="38">
        <f>SUMIF('IV K'!A:A,A1074,'IV K'!B:B)</f>
        <v>0</v>
      </c>
      <c r="J1074" s="38">
        <f>SUMIF('IV K'!A:A,A1074,'IV K'!C:C)</f>
        <v>0</v>
      </c>
      <c r="K1074" s="38">
        <f>SUMIF('2021 BEZ CLP'!A:A,A1074,'2021 BEZ CLP'!B:B)</f>
        <v>0</v>
      </c>
      <c r="L1074" s="38">
        <f>SUMIF('2021 BEZ CLP'!A:A,A1074,'2021 BEZ CLP'!C:C)</f>
        <v>0</v>
      </c>
    </row>
    <row r="1075" spans="1:12">
      <c r="A1075" s="42"/>
      <c r="B1075" s="42"/>
      <c r="C1075" s="3">
        <f>SUMIF('I K'!A:A,A1075,'I K'!B:B)</f>
        <v>0</v>
      </c>
      <c r="D1075" s="3">
        <f>SUMIF('I K'!A:A,A1075,'I K'!C:C)</f>
        <v>0</v>
      </c>
      <c r="E1075" s="3">
        <f>SUMIF('II K'!A:A,A1075,'II K'!B:B)</f>
        <v>0</v>
      </c>
      <c r="F1075" s="38">
        <f>SUMIF('II K'!A:A,A1075,'II K'!C:C)</f>
        <v>0</v>
      </c>
      <c r="G1075" s="38">
        <f>SUMIF('III K'!A:A,A1075,'III K'!B:B)</f>
        <v>0</v>
      </c>
      <c r="H1075" s="38">
        <f>SUMIF('III K'!A:A,A1075,'III K'!C:C)</f>
        <v>0</v>
      </c>
      <c r="I1075" s="38">
        <f>SUMIF('IV K'!A:A,A1075,'IV K'!B:B)</f>
        <v>0</v>
      </c>
      <c r="J1075" s="38">
        <f>SUMIF('IV K'!A:A,A1075,'IV K'!C:C)</f>
        <v>0</v>
      </c>
      <c r="K1075" s="38">
        <f>SUMIF('2021 BEZ CLP'!A:A,A1075,'2021 BEZ CLP'!B:B)</f>
        <v>0</v>
      </c>
      <c r="L1075" s="38">
        <f>SUMIF('2021 BEZ CLP'!A:A,A1075,'2021 BEZ CLP'!C:C)</f>
        <v>0</v>
      </c>
    </row>
    <row r="1076" spans="1:12">
      <c r="A1076" s="42"/>
      <c r="B1076" s="42"/>
      <c r="C1076" s="3">
        <f>SUMIF('I K'!A:A,A1076,'I K'!B:B)</f>
        <v>0</v>
      </c>
      <c r="D1076" s="3">
        <f>SUMIF('I K'!A:A,A1076,'I K'!C:C)</f>
        <v>0</v>
      </c>
      <c r="E1076" s="3">
        <f>SUMIF('II K'!A:A,A1076,'II K'!B:B)</f>
        <v>0</v>
      </c>
      <c r="F1076" s="38">
        <f>SUMIF('II K'!A:A,A1076,'II K'!C:C)</f>
        <v>0</v>
      </c>
      <c r="G1076" s="38">
        <f>SUMIF('III K'!A:A,A1076,'III K'!B:B)</f>
        <v>0</v>
      </c>
      <c r="H1076" s="38">
        <f>SUMIF('III K'!A:A,A1076,'III K'!C:C)</f>
        <v>0</v>
      </c>
      <c r="I1076" s="38">
        <f>SUMIF('IV K'!A:A,A1076,'IV K'!B:B)</f>
        <v>0</v>
      </c>
      <c r="J1076" s="38">
        <f>SUMIF('IV K'!A:A,A1076,'IV K'!C:C)</f>
        <v>0</v>
      </c>
      <c r="K1076" s="38">
        <f>SUMIF('2021 BEZ CLP'!A:A,A1076,'2021 BEZ CLP'!B:B)</f>
        <v>0</v>
      </c>
      <c r="L1076" s="38">
        <f>SUMIF('2021 BEZ CLP'!A:A,A1076,'2021 BEZ CLP'!C:C)</f>
        <v>0</v>
      </c>
    </row>
    <row r="1077" spans="1:12">
      <c r="A1077" s="42"/>
      <c r="B1077" s="42"/>
      <c r="C1077" s="3">
        <f>SUMIF('I K'!A:A,A1077,'I K'!B:B)</f>
        <v>0</v>
      </c>
      <c r="D1077" s="3">
        <f>SUMIF('I K'!A:A,A1077,'I K'!C:C)</f>
        <v>0</v>
      </c>
      <c r="E1077" s="3">
        <f>SUMIF('II K'!A:A,A1077,'II K'!B:B)</f>
        <v>0</v>
      </c>
      <c r="F1077" s="38">
        <f>SUMIF('II K'!A:A,A1077,'II K'!C:C)</f>
        <v>0</v>
      </c>
      <c r="G1077" s="38">
        <f>SUMIF('III K'!A:A,A1077,'III K'!B:B)</f>
        <v>0</v>
      </c>
      <c r="H1077" s="38">
        <f>SUMIF('III K'!A:A,A1077,'III K'!C:C)</f>
        <v>0</v>
      </c>
      <c r="I1077" s="38">
        <f>SUMIF('IV K'!A:A,A1077,'IV K'!B:B)</f>
        <v>0</v>
      </c>
      <c r="J1077" s="38">
        <f>SUMIF('IV K'!A:A,A1077,'IV K'!C:C)</f>
        <v>0</v>
      </c>
      <c r="K1077" s="38">
        <f>SUMIF('2021 BEZ CLP'!A:A,A1077,'2021 BEZ CLP'!B:B)</f>
        <v>0</v>
      </c>
      <c r="L1077" s="38">
        <f>SUMIF('2021 BEZ CLP'!A:A,A1077,'2021 BEZ CLP'!C:C)</f>
        <v>0</v>
      </c>
    </row>
    <row r="1078" spans="1:12">
      <c r="A1078" s="42"/>
      <c r="B1078" s="42"/>
      <c r="C1078" s="3">
        <f>SUMIF('I K'!A:A,A1078,'I K'!B:B)</f>
        <v>0</v>
      </c>
      <c r="D1078" s="3">
        <f>SUMIF('I K'!A:A,A1078,'I K'!C:C)</f>
        <v>0</v>
      </c>
      <c r="E1078" s="3">
        <f>SUMIF('II K'!A:A,A1078,'II K'!B:B)</f>
        <v>0</v>
      </c>
      <c r="F1078" s="38">
        <f>SUMIF('II K'!A:A,A1078,'II K'!C:C)</f>
        <v>0</v>
      </c>
      <c r="G1078" s="38">
        <f>SUMIF('III K'!A:A,A1078,'III K'!B:B)</f>
        <v>0</v>
      </c>
      <c r="H1078" s="38">
        <f>SUMIF('III K'!A:A,A1078,'III K'!C:C)</f>
        <v>0</v>
      </c>
      <c r="I1078" s="38">
        <f>SUMIF('IV K'!A:A,A1078,'IV K'!B:B)</f>
        <v>0</v>
      </c>
      <c r="J1078" s="38">
        <f>SUMIF('IV K'!A:A,A1078,'IV K'!C:C)</f>
        <v>0</v>
      </c>
      <c r="K1078" s="38">
        <f>SUMIF('2021 BEZ CLP'!A:A,A1078,'2021 BEZ CLP'!B:B)</f>
        <v>0</v>
      </c>
      <c r="L1078" s="38">
        <f>SUMIF('2021 BEZ CLP'!A:A,A1078,'2021 BEZ CLP'!C:C)</f>
        <v>0</v>
      </c>
    </row>
    <row r="1079" spans="1:12">
      <c r="A1079" s="42"/>
      <c r="B1079" s="42"/>
      <c r="C1079" s="3">
        <f>SUMIF('I K'!A:A,A1079,'I K'!B:B)</f>
        <v>0</v>
      </c>
      <c r="D1079" s="3">
        <f>SUMIF('I K'!A:A,A1079,'I K'!C:C)</f>
        <v>0</v>
      </c>
      <c r="E1079" s="3">
        <f>SUMIF('II K'!A:A,A1079,'II K'!B:B)</f>
        <v>0</v>
      </c>
      <c r="F1079" s="38">
        <f>SUMIF('II K'!A:A,A1079,'II K'!C:C)</f>
        <v>0</v>
      </c>
      <c r="G1079" s="38">
        <f>SUMIF('III K'!A:A,A1079,'III K'!B:B)</f>
        <v>0</v>
      </c>
      <c r="H1079" s="38">
        <f>SUMIF('III K'!A:A,A1079,'III K'!C:C)</f>
        <v>0</v>
      </c>
      <c r="I1079" s="38">
        <f>SUMIF('IV K'!A:A,A1079,'IV K'!B:B)</f>
        <v>0</v>
      </c>
      <c r="J1079" s="38">
        <f>SUMIF('IV K'!A:A,A1079,'IV K'!C:C)</f>
        <v>0</v>
      </c>
      <c r="K1079" s="38">
        <f>SUMIF('2021 BEZ CLP'!A:A,A1079,'2021 BEZ CLP'!B:B)</f>
        <v>0</v>
      </c>
      <c r="L1079" s="38">
        <f>SUMIF('2021 BEZ CLP'!A:A,A1079,'2021 BEZ CLP'!C:C)</f>
        <v>0</v>
      </c>
    </row>
    <row r="1080" spans="1:12">
      <c r="A1080" s="42"/>
      <c r="B1080" s="42"/>
      <c r="C1080" s="3">
        <f>SUMIF('I K'!A:A,A1080,'I K'!B:B)</f>
        <v>0</v>
      </c>
      <c r="D1080" s="3">
        <f>SUMIF('I K'!A:A,A1080,'I K'!C:C)</f>
        <v>0</v>
      </c>
      <c r="E1080" s="3">
        <f>SUMIF('II K'!A:A,A1080,'II K'!B:B)</f>
        <v>0</v>
      </c>
      <c r="F1080" s="38">
        <f>SUMIF('II K'!A:A,A1080,'II K'!C:C)</f>
        <v>0</v>
      </c>
      <c r="G1080" s="38">
        <f>SUMIF('III K'!A:A,A1080,'III K'!B:B)</f>
        <v>0</v>
      </c>
      <c r="H1080" s="38">
        <f>SUMIF('III K'!A:A,A1080,'III K'!C:C)</f>
        <v>0</v>
      </c>
      <c r="I1080" s="38">
        <f>SUMIF('IV K'!A:A,A1080,'IV K'!B:B)</f>
        <v>0</v>
      </c>
      <c r="J1080" s="38">
        <f>SUMIF('IV K'!A:A,A1080,'IV K'!C:C)</f>
        <v>0</v>
      </c>
      <c r="K1080" s="38">
        <f>SUMIF('2021 BEZ CLP'!A:A,A1080,'2021 BEZ CLP'!B:B)</f>
        <v>0</v>
      </c>
      <c r="L1080" s="38">
        <f>SUMIF('2021 BEZ CLP'!A:A,A1080,'2021 BEZ CLP'!C:C)</f>
        <v>0</v>
      </c>
    </row>
    <row r="1081" spans="1:12">
      <c r="A1081" s="42"/>
      <c r="B1081" s="42"/>
      <c r="C1081" s="3">
        <f>SUMIF('I K'!A:A,A1081,'I K'!B:B)</f>
        <v>0</v>
      </c>
      <c r="D1081" s="3">
        <f>SUMIF('I K'!A:A,A1081,'I K'!C:C)</f>
        <v>0</v>
      </c>
      <c r="E1081" s="3">
        <f>SUMIF('II K'!A:A,A1081,'II K'!B:B)</f>
        <v>0</v>
      </c>
      <c r="F1081" s="38">
        <f>SUMIF('II K'!A:A,A1081,'II K'!C:C)</f>
        <v>0</v>
      </c>
      <c r="G1081" s="38">
        <f>SUMIF('III K'!A:A,A1081,'III K'!B:B)</f>
        <v>0</v>
      </c>
      <c r="H1081" s="38">
        <f>SUMIF('III K'!A:A,A1081,'III K'!C:C)</f>
        <v>0</v>
      </c>
      <c r="I1081" s="38">
        <f>SUMIF('IV K'!A:A,A1081,'IV K'!B:B)</f>
        <v>0</v>
      </c>
      <c r="J1081" s="38">
        <f>SUMIF('IV K'!A:A,A1081,'IV K'!C:C)</f>
        <v>0</v>
      </c>
      <c r="K1081" s="38">
        <f>SUMIF('2021 BEZ CLP'!A:A,A1081,'2021 BEZ CLP'!B:B)</f>
        <v>0</v>
      </c>
      <c r="L1081" s="38">
        <f>SUMIF('2021 BEZ CLP'!A:A,A1081,'2021 BEZ CLP'!C:C)</f>
        <v>0</v>
      </c>
    </row>
    <row r="1082" spans="1:12">
      <c r="A1082" s="42"/>
      <c r="B1082" s="42"/>
      <c r="C1082" s="3">
        <f>SUMIF('I K'!A:A,A1082,'I K'!B:B)</f>
        <v>0</v>
      </c>
      <c r="D1082" s="3">
        <f>SUMIF('I K'!A:A,A1082,'I K'!C:C)</f>
        <v>0</v>
      </c>
      <c r="E1082" s="3">
        <f>SUMIF('II K'!A:A,A1082,'II K'!B:B)</f>
        <v>0</v>
      </c>
      <c r="F1082" s="38">
        <f>SUMIF('II K'!A:A,A1082,'II K'!C:C)</f>
        <v>0</v>
      </c>
      <c r="G1082" s="38">
        <f>SUMIF('III K'!A:A,A1082,'III K'!B:B)</f>
        <v>0</v>
      </c>
      <c r="H1082" s="38">
        <f>SUMIF('III K'!A:A,A1082,'III K'!C:C)</f>
        <v>0</v>
      </c>
      <c r="I1082" s="38">
        <f>SUMIF('IV K'!A:A,A1082,'IV K'!B:B)</f>
        <v>0</v>
      </c>
      <c r="J1082" s="38">
        <f>SUMIF('IV K'!A:A,A1082,'IV K'!C:C)</f>
        <v>0</v>
      </c>
      <c r="K1082" s="38">
        <f>SUMIF('2021 BEZ CLP'!A:A,A1082,'2021 BEZ CLP'!B:B)</f>
        <v>0</v>
      </c>
      <c r="L1082" s="38">
        <f>SUMIF('2021 BEZ CLP'!A:A,A1082,'2021 BEZ CLP'!C:C)</f>
        <v>0</v>
      </c>
    </row>
    <row r="1083" spans="1:12">
      <c r="A1083" s="42"/>
      <c r="B1083" s="42"/>
      <c r="C1083" s="3">
        <f>SUMIF('I K'!A:A,A1083,'I K'!B:B)</f>
        <v>0</v>
      </c>
      <c r="D1083" s="3">
        <f>SUMIF('I K'!A:A,A1083,'I K'!C:C)</f>
        <v>0</v>
      </c>
      <c r="E1083" s="3">
        <f>SUMIF('II K'!A:A,A1083,'II K'!B:B)</f>
        <v>0</v>
      </c>
      <c r="F1083" s="38">
        <f>SUMIF('II K'!A:A,A1083,'II K'!C:C)</f>
        <v>0</v>
      </c>
      <c r="G1083" s="38">
        <f>SUMIF('III K'!A:A,A1083,'III K'!B:B)</f>
        <v>0</v>
      </c>
      <c r="H1083" s="38">
        <f>SUMIF('III K'!A:A,A1083,'III K'!C:C)</f>
        <v>0</v>
      </c>
      <c r="I1083" s="38">
        <f>SUMIF('IV K'!A:A,A1083,'IV K'!B:B)</f>
        <v>0</v>
      </c>
      <c r="J1083" s="38">
        <f>SUMIF('IV K'!A:A,A1083,'IV K'!C:C)</f>
        <v>0</v>
      </c>
      <c r="K1083" s="38">
        <f>SUMIF('2021 BEZ CLP'!A:A,A1083,'2021 BEZ CLP'!B:B)</f>
        <v>0</v>
      </c>
      <c r="L1083" s="38">
        <f>SUMIF('2021 BEZ CLP'!A:A,A1083,'2021 BEZ CLP'!C:C)</f>
        <v>0</v>
      </c>
    </row>
    <row r="1084" spans="1:12">
      <c r="A1084" s="42"/>
      <c r="B1084" s="42"/>
      <c r="C1084" s="3">
        <f>SUMIF('I K'!A:A,A1084,'I K'!B:B)</f>
        <v>0</v>
      </c>
      <c r="D1084" s="3">
        <f>SUMIF('I K'!A:A,A1084,'I K'!C:C)</f>
        <v>0</v>
      </c>
      <c r="E1084" s="3">
        <f>SUMIF('II K'!A:A,A1084,'II K'!B:B)</f>
        <v>0</v>
      </c>
      <c r="F1084" s="38">
        <f>SUMIF('II K'!A:A,A1084,'II K'!C:C)</f>
        <v>0</v>
      </c>
      <c r="G1084" s="38">
        <f>SUMIF('III K'!A:A,A1084,'III K'!B:B)</f>
        <v>0</v>
      </c>
      <c r="H1084" s="38">
        <f>SUMIF('III K'!A:A,A1084,'III K'!C:C)</f>
        <v>0</v>
      </c>
      <c r="I1084" s="38">
        <f>SUMIF('IV K'!A:A,A1084,'IV K'!B:B)</f>
        <v>0</v>
      </c>
      <c r="J1084" s="38">
        <f>SUMIF('IV K'!A:A,A1084,'IV K'!C:C)</f>
        <v>0</v>
      </c>
      <c r="K1084" s="38">
        <f>SUMIF('2021 BEZ CLP'!A:A,A1084,'2021 BEZ CLP'!B:B)</f>
        <v>0</v>
      </c>
      <c r="L1084" s="38">
        <f>SUMIF('2021 BEZ CLP'!A:A,A1084,'2021 BEZ CLP'!C:C)</f>
        <v>0</v>
      </c>
    </row>
    <row r="1085" spans="1:12">
      <c r="A1085" s="42"/>
      <c r="B1085" s="42"/>
      <c r="C1085" s="3">
        <f>SUMIF('I K'!A:A,A1085,'I K'!B:B)</f>
        <v>0</v>
      </c>
      <c r="D1085" s="3">
        <f>SUMIF('I K'!A:A,A1085,'I K'!C:C)</f>
        <v>0</v>
      </c>
      <c r="E1085" s="3">
        <f>SUMIF('II K'!A:A,A1085,'II K'!B:B)</f>
        <v>0</v>
      </c>
      <c r="F1085" s="38">
        <f>SUMIF('II K'!A:A,A1085,'II K'!C:C)</f>
        <v>0</v>
      </c>
      <c r="G1085" s="38">
        <f>SUMIF('III K'!A:A,A1085,'III K'!B:B)</f>
        <v>0</v>
      </c>
      <c r="H1085" s="38">
        <f>SUMIF('III K'!A:A,A1085,'III K'!C:C)</f>
        <v>0</v>
      </c>
      <c r="I1085" s="38">
        <f>SUMIF('IV K'!A:A,A1085,'IV K'!B:B)</f>
        <v>0</v>
      </c>
      <c r="J1085" s="38">
        <f>SUMIF('IV K'!A:A,A1085,'IV K'!C:C)</f>
        <v>0</v>
      </c>
      <c r="K1085" s="38">
        <f>SUMIF('2021 BEZ CLP'!A:A,A1085,'2021 BEZ CLP'!B:B)</f>
        <v>0</v>
      </c>
      <c r="L1085" s="38">
        <f>SUMIF('2021 BEZ CLP'!A:A,A1085,'2021 BEZ CLP'!C:C)</f>
        <v>0</v>
      </c>
    </row>
    <row r="1086" spans="1:12">
      <c r="A1086" s="42"/>
      <c r="B1086" s="42"/>
      <c r="C1086" s="3">
        <f>SUMIF('I K'!A:A,A1086,'I K'!B:B)</f>
        <v>0</v>
      </c>
      <c r="D1086" s="3">
        <f>SUMIF('I K'!A:A,A1086,'I K'!C:C)</f>
        <v>0</v>
      </c>
      <c r="E1086" s="3">
        <f>SUMIF('II K'!A:A,A1086,'II K'!B:B)</f>
        <v>0</v>
      </c>
      <c r="F1086" s="38">
        <f>SUMIF('II K'!A:A,A1086,'II K'!C:C)</f>
        <v>0</v>
      </c>
      <c r="G1086" s="38">
        <f>SUMIF('III K'!A:A,A1086,'III K'!B:B)</f>
        <v>0</v>
      </c>
      <c r="H1086" s="38">
        <f>SUMIF('III K'!A:A,A1086,'III K'!C:C)</f>
        <v>0</v>
      </c>
      <c r="I1086" s="38">
        <f>SUMIF('IV K'!A:A,A1086,'IV K'!B:B)</f>
        <v>0</v>
      </c>
      <c r="J1086" s="38">
        <f>SUMIF('IV K'!A:A,A1086,'IV K'!C:C)</f>
        <v>0</v>
      </c>
      <c r="K1086" s="38">
        <f>SUMIF('2021 BEZ CLP'!A:A,A1086,'2021 BEZ CLP'!B:B)</f>
        <v>0</v>
      </c>
      <c r="L1086" s="38">
        <f>SUMIF('2021 BEZ CLP'!A:A,A1086,'2021 BEZ CLP'!C:C)</f>
        <v>0</v>
      </c>
    </row>
    <row r="1087" spans="1:12">
      <c r="A1087" s="11"/>
      <c r="B1087" s="11"/>
      <c r="C1087" s="3">
        <f>SUMIF('I K'!A:A,A1087,'I K'!B:B)</f>
        <v>0</v>
      </c>
      <c r="D1087" s="3">
        <f>SUMIF('I K'!A:A,A1087,'I K'!C:C)</f>
        <v>0</v>
      </c>
      <c r="E1087" s="3">
        <f>SUMIF('II K'!A:A,A1087,'II K'!B:B)</f>
        <v>0</v>
      </c>
      <c r="F1087" s="38">
        <f>SUMIF('II K'!A:A,A1087,'II K'!C:C)</f>
        <v>0</v>
      </c>
      <c r="G1087" s="38">
        <f>SUMIF('III K'!A:A,A1087,'III K'!B:B)</f>
        <v>0</v>
      </c>
      <c r="H1087" s="38">
        <f>SUMIF('III K'!A:A,A1087,'III K'!C:C)</f>
        <v>0</v>
      </c>
      <c r="I1087" s="38">
        <f>SUMIF('IV K'!A:A,A1087,'IV K'!B:B)</f>
        <v>0</v>
      </c>
      <c r="J1087" s="38">
        <f>SUMIF('IV K'!A:A,A1087,'IV K'!C:C)</f>
        <v>0</v>
      </c>
      <c r="K1087" s="38">
        <f>SUMIF('2021 BEZ CLP'!A:A,A1087,'2021 BEZ CLP'!B:B)</f>
        <v>0</v>
      </c>
      <c r="L1087" s="38">
        <f>SUMIF('2021 BEZ CLP'!A:A,A1087,'2021 BEZ CLP'!C:C)</f>
        <v>0</v>
      </c>
    </row>
    <row r="1088" spans="1:12">
      <c r="A1088" s="42"/>
      <c r="B1088" s="42"/>
      <c r="C1088" s="3">
        <f>SUMIF('I K'!A:A,A1088,'I K'!B:B)</f>
        <v>0</v>
      </c>
      <c r="D1088" s="3">
        <f>SUMIF('I K'!A:A,A1088,'I K'!C:C)</f>
        <v>0</v>
      </c>
      <c r="E1088" s="3">
        <f>SUMIF('II K'!A:A,A1088,'II K'!B:B)</f>
        <v>0</v>
      </c>
      <c r="F1088" s="38">
        <f>SUMIF('II K'!A:A,A1088,'II K'!C:C)</f>
        <v>0</v>
      </c>
      <c r="G1088" s="38">
        <f>SUMIF('III K'!A:A,A1088,'III K'!B:B)</f>
        <v>0</v>
      </c>
      <c r="H1088" s="38">
        <f>SUMIF('III K'!A:A,A1088,'III K'!C:C)</f>
        <v>0</v>
      </c>
      <c r="I1088" s="38">
        <f>SUMIF('IV K'!A:A,A1088,'IV K'!B:B)</f>
        <v>0</v>
      </c>
      <c r="J1088" s="38">
        <f>SUMIF('IV K'!A:A,A1088,'IV K'!C:C)</f>
        <v>0</v>
      </c>
      <c r="K1088" s="38">
        <f>SUMIF('2021 BEZ CLP'!A:A,A1088,'2021 BEZ CLP'!B:B)</f>
        <v>0</v>
      </c>
      <c r="L1088" s="38">
        <f>SUMIF('2021 BEZ CLP'!A:A,A1088,'2021 BEZ CLP'!C:C)</f>
        <v>0</v>
      </c>
    </row>
    <row r="1089" spans="1:12">
      <c r="A1089" s="42"/>
      <c r="B1089" s="42"/>
      <c r="C1089" s="3">
        <f>SUMIF('I K'!A:A,A1089,'I K'!B:B)</f>
        <v>0</v>
      </c>
      <c r="D1089" s="3">
        <f>SUMIF('I K'!A:A,A1089,'I K'!C:C)</f>
        <v>0</v>
      </c>
      <c r="E1089" s="3">
        <f>SUMIF('II K'!A:A,A1089,'II K'!B:B)</f>
        <v>0</v>
      </c>
      <c r="F1089" s="38">
        <f>SUMIF('II K'!A:A,A1089,'II K'!C:C)</f>
        <v>0</v>
      </c>
      <c r="G1089" s="38">
        <f>SUMIF('III K'!A:A,A1089,'III K'!B:B)</f>
        <v>0</v>
      </c>
      <c r="H1089" s="38">
        <f>SUMIF('III K'!A:A,A1089,'III K'!C:C)</f>
        <v>0</v>
      </c>
      <c r="I1089" s="38">
        <f>SUMIF('IV K'!A:A,A1089,'IV K'!B:B)</f>
        <v>0</v>
      </c>
      <c r="J1089" s="38">
        <f>SUMIF('IV K'!A:A,A1089,'IV K'!C:C)</f>
        <v>0</v>
      </c>
      <c r="K1089" s="38">
        <f>SUMIF('2021 BEZ CLP'!A:A,A1089,'2021 BEZ CLP'!B:B)</f>
        <v>0</v>
      </c>
      <c r="L1089" s="38">
        <f>SUMIF('2021 BEZ CLP'!A:A,A1089,'2021 BEZ CLP'!C:C)</f>
        <v>0</v>
      </c>
    </row>
    <row r="1090" spans="1:12">
      <c r="A1090" s="42"/>
      <c r="B1090" s="42"/>
      <c r="C1090" s="3">
        <f>SUMIF('I K'!A:A,A1090,'I K'!B:B)</f>
        <v>0</v>
      </c>
      <c r="D1090" s="3">
        <f>SUMIF('I K'!A:A,A1090,'I K'!C:C)</f>
        <v>0</v>
      </c>
      <c r="E1090" s="3">
        <f>SUMIF('II K'!A:A,A1090,'II K'!B:B)</f>
        <v>0</v>
      </c>
      <c r="F1090" s="38">
        <f>SUMIF('II K'!A:A,A1090,'II K'!C:C)</f>
        <v>0</v>
      </c>
      <c r="G1090" s="38">
        <f>SUMIF('III K'!A:A,A1090,'III K'!B:B)</f>
        <v>0</v>
      </c>
      <c r="H1090" s="38">
        <f>SUMIF('III K'!A:A,A1090,'III K'!C:C)</f>
        <v>0</v>
      </c>
      <c r="I1090" s="38">
        <f>SUMIF('IV K'!A:A,A1090,'IV K'!B:B)</f>
        <v>0</v>
      </c>
      <c r="J1090" s="38">
        <f>SUMIF('IV K'!A:A,A1090,'IV K'!C:C)</f>
        <v>0</v>
      </c>
      <c r="K1090" s="38">
        <f>SUMIF('2021 BEZ CLP'!A:A,A1090,'2021 BEZ CLP'!B:B)</f>
        <v>0</v>
      </c>
      <c r="L1090" s="38">
        <f>SUMIF('2021 BEZ CLP'!A:A,A1090,'2021 BEZ CLP'!C:C)</f>
        <v>0</v>
      </c>
    </row>
    <row r="1091" spans="1:12">
      <c r="A1091" s="11"/>
      <c r="B1091" s="11"/>
      <c r="C1091" s="3">
        <f>SUMIF('I K'!A:A,A1091,'I K'!B:B)</f>
        <v>0</v>
      </c>
      <c r="D1091" s="3">
        <f>SUMIF('I K'!A:A,A1091,'I K'!C:C)</f>
        <v>0</v>
      </c>
      <c r="E1091" s="3">
        <f>SUMIF('II K'!A:A,A1091,'II K'!B:B)</f>
        <v>0</v>
      </c>
      <c r="F1091" s="38">
        <f>SUMIF('II K'!A:A,A1091,'II K'!C:C)</f>
        <v>0</v>
      </c>
      <c r="G1091" s="38">
        <f>SUMIF('III K'!A:A,A1091,'III K'!B:B)</f>
        <v>0</v>
      </c>
      <c r="H1091" s="38">
        <f>SUMIF('III K'!A:A,A1091,'III K'!C:C)</f>
        <v>0</v>
      </c>
      <c r="I1091" s="38">
        <f>SUMIF('IV K'!A:A,A1091,'IV K'!B:B)</f>
        <v>0</v>
      </c>
      <c r="J1091" s="38">
        <f>SUMIF('IV K'!A:A,A1091,'IV K'!C:C)</f>
        <v>0</v>
      </c>
      <c r="K1091" s="38">
        <f>SUMIF('2021 BEZ CLP'!A:A,A1091,'2021 BEZ CLP'!B:B)</f>
        <v>0</v>
      </c>
      <c r="L1091" s="38">
        <f>SUMIF('2021 BEZ CLP'!A:A,A1091,'2021 BEZ CLP'!C:C)</f>
        <v>0</v>
      </c>
    </row>
    <row r="1092" spans="1:12">
      <c r="A1092" s="42"/>
      <c r="B1092" s="42"/>
      <c r="C1092" s="3">
        <f>SUMIF('I K'!A:A,A1092,'I K'!B:B)</f>
        <v>0</v>
      </c>
      <c r="D1092" s="3">
        <f>SUMIF('I K'!A:A,A1092,'I K'!C:C)</f>
        <v>0</v>
      </c>
      <c r="E1092" s="3">
        <f>SUMIF('II K'!A:A,A1092,'II K'!B:B)</f>
        <v>0</v>
      </c>
      <c r="F1092" s="38">
        <f>SUMIF('II K'!A:A,A1092,'II K'!C:C)</f>
        <v>0</v>
      </c>
      <c r="G1092" s="38">
        <f>SUMIF('III K'!A:A,A1092,'III K'!B:B)</f>
        <v>0</v>
      </c>
      <c r="H1092" s="38">
        <f>SUMIF('III K'!A:A,A1092,'III K'!C:C)</f>
        <v>0</v>
      </c>
      <c r="I1092" s="38">
        <f>SUMIF('IV K'!A:A,A1092,'IV K'!B:B)</f>
        <v>0</v>
      </c>
      <c r="J1092" s="38">
        <f>SUMIF('IV K'!A:A,A1092,'IV K'!C:C)</f>
        <v>0</v>
      </c>
      <c r="K1092" s="38">
        <f>SUMIF('2021 BEZ CLP'!A:A,A1092,'2021 BEZ CLP'!B:B)</f>
        <v>0</v>
      </c>
      <c r="L1092" s="38">
        <f>SUMIF('2021 BEZ CLP'!A:A,A1092,'2021 BEZ CLP'!C:C)</f>
        <v>0</v>
      </c>
    </row>
    <row r="1093" spans="1:12">
      <c r="A1093" s="42"/>
      <c r="B1093" s="42"/>
      <c r="C1093" s="3">
        <f>SUMIF('I K'!A:A,A1093,'I K'!B:B)</f>
        <v>0</v>
      </c>
      <c r="D1093" s="3">
        <f>SUMIF('I K'!A:A,A1093,'I K'!C:C)</f>
        <v>0</v>
      </c>
      <c r="E1093" s="3">
        <f>SUMIF('II K'!A:A,A1093,'II K'!B:B)</f>
        <v>0</v>
      </c>
      <c r="F1093" s="38">
        <f>SUMIF('II K'!A:A,A1093,'II K'!C:C)</f>
        <v>0</v>
      </c>
      <c r="G1093" s="38">
        <f>SUMIF('III K'!A:A,A1093,'III K'!B:B)</f>
        <v>0</v>
      </c>
      <c r="H1093" s="38">
        <f>SUMIF('III K'!A:A,A1093,'III K'!C:C)</f>
        <v>0</v>
      </c>
      <c r="I1093" s="38">
        <f>SUMIF('IV K'!A:A,A1093,'IV K'!B:B)</f>
        <v>0</v>
      </c>
      <c r="J1093" s="38">
        <f>SUMIF('IV K'!A:A,A1093,'IV K'!C:C)</f>
        <v>0</v>
      </c>
      <c r="K1093" s="38">
        <f>SUMIF('2021 BEZ CLP'!A:A,A1093,'2021 BEZ CLP'!B:B)</f>
        <v>0</v>
      </c>
      <c r="L1093" s="38">
        <f>SUMIF('2021 BEZ CLP'!A:A,A1093,'2021 BEZ CLP'!C:C)</f>
        <v>0</v>
      </c>
    </row>
    <row r="1094" spans="1:12">
      <c r="A1094" s="11"/>
      <c r="B1094" s="11"/>
      <c r="C1094" s="3">
        <f>SUMIF('I K'!A:A,A1094,'I K'!B:B)</f>
        <v>0</v>
      </c>
      <c r="D1094" s="3">
        <f>SUMIF('I K'!A:A,A1094,'I K'!C:C)</f>
        <v>0</v>
      </c>
      <c r="E1094" s="3">
        <f>SUMIF('II K'!A:A,A1094,'II K'!B:B)</f>
        <v>0</v>
      </c>
      <c r="F1094" s="30">
        <f>SUMIF('II K'!A:A,A1094,'II K'!C:C)</f>
        <v>0</v>
      </c>
      <c r="G1094" s="30">
        <f>SUMIF('III K'!A:A,A1094,'III K'!B:B)</f>
        <v>0</v>
      </c>
      <c r="H1094" s="30">
        <f>SUMIF('III K'!A:A,A1094,'III K'!C:C)</f>
        <v>0</v>
      </c>
      <c r="I1094" s="30">
        <f>SUMIF('IV K'!A:A,A1094,'IV K'!B:B)</f>
        <v>0</v>
      </c>
      <c r="J1094" s="30">
        <f>SUMIF('IV K'!A:A,A1094,'IV K'!C:C)</f>
        <v>0</v>
      </c>
      <c r="K1094" s="2">
        <f>SUMIF('2021 BEZ CLP'!A:A,A1094,'2021 BEZ CLP'!B:B)</f>
        <v>0</v>
      </c>
      <c r="L1094" s="2">
        <f>SUMIF('2021 BEZ CLP'!A:A,A1094,'2021 BEZ CLP'!C:C)</f>
        <v>0</v>
      </c>
    </row>
    <row r="1095" spans="1:12">
      <c r="A1095" s="42"/>
      <c r="B1095" s="42"/>
      <c r="C1095" s="3">
        <f>SUMIF('I K'!A:A,A1095,'I K'!B:B)</f>
        <v>0</v>
      </c>
      <c r="D1095" s="3">
        <f>SUMIF('I K'!A:A,A1095,'I K'!C:C)</f>
        <v>0</v>
      </c>
      <c r="E1095" s="3">
        <f>SUMIF('II K'!A:A,A1095,'II K'!B:B)</f>
        <v>0</v>
      </c>
      <c r="F1095" s="30">
        <f>SUMIF('II K'!A:A,A1095,'II K'!C:C)</f>
        <v>0</v>
      </c>
      <c r="G1095" s="30">
        <f>SUMIF('III K'!A:A,A1095,'III K'!B:B)</f>
        <v>0</v>
      </c>
      <c r="H1095" s="30">
        <f>SUMIF('III K'!A:A,A1095,'III K'!C:C)</f>
        <v>0</v>
      </c>
      <c r="I1095" s="30">
        <f>SUMIF('IV K'!A:A,A1095,'IV K'!B:B)</f>
        <v>0</v>
      </c>
      <c r="J1095" s="30">
        <f>SUMIF('IV K'!A:A,A1095,'IV K'!C:C)</f>
        <v>0</v>
      </c>
      <c r="K1095" s="2">
        <f>SUMIF('2021 BEZ CLP'!A:A,A1095,'2021 BEZ CLP'!B:B)</f>
        <v>0</v>
      </c>
      <c r="L1095" s="2">
        <f>SUMIF('2021 BEZ CLP'!A:A,A1095,'2021 BEZ CLP'!C:C)</f>
        <v>0</v>
      </c>
    </row>
    <row r="1096" spans="1:12">
      <c r="A1096" s="42"/>
      <c r="B1096" s="42"/>
      <c r="C1096" s="3">
        <f>SUMIF('I K'!A:A,A1096,'I K'!B:B)</f>
        <v>0</v>
      </c>
      <c r="D1096" s="3">
        <f>SUMIF('I K'!A:A,A1096,'I K'!C:C)</f>
        <v>0</v>
      </c>
      <c r="E1096" s="3">
        <f>SUMIF('II K'!A:A,A1096,'II K'!B:B)</f>
        <v>0</v>
      </c>
      <c r="F1096" s="30">
        <f>SUMIF('II K'!A:A,A1096,'II K'!C:C)</f>
        <v>0</v>
      </c>
      <c r="G1096" s="30">
        <f>SUMIF('III K'!A:A,A1096,'III K'!B:B)</f>
        <v>0</v>
      </c>
      <c r="H1096" s="30">
        <f>SUMIF('III K'!A:A,A1096,'III K'!C:C)</f>
        <v>0</v>
      </c>
      <c r="I1096" s="30">
        <f>SUMIF('IV K'!A:A,A1096,'IV K'!B:B)</f>
        <v>0</v>
      </c>
      <c r="J1096" s="30">
        <f>SUMIF('IV K'!A:A,A1096,'IV K'!C:C)</f>
        <v>0</v>
      </c>
      <c r="K1096" s="2">
        <f>SUMIF('2021 BEZ CLP'!A:A,A1096,'2021 BEZ CLP'!B:B)</f>
        <v>0</v>
      </c>
      <c r="L1096" s="2">
        <f>SUMIF('2021 BEZ CLP'!A:A,A1096,'2021 BEZ CLP'!C:C)</f>
        <v>0</v>
      </c>
    </row>
    <row r="1097" spans="1:12">
      <c r="A1097" s="42"/>
      <c r="B1097" s="42"/>
      <c r="C1097" s="3">
        <f>SUMIF('I K'!A:A,A1097,'I K'!B:B)</f>
        <v>0</v>
      </c>
      <c r="D1097" s="3">
        <f>SUMIF('I K'!A:A,A1097,'I K'!C:C)</f>
        <v>0</v>
      </c>
      <c r="E1097" s="3">
        <f>SUMIF('II K'!A:A,A1097,'II K'!B:B)</f>
        <v>0</v>
      </c>
      <c r="F1097" s="30">
        <f>SUMIF('II K'!A:A,A1097,'II K'!C:C)</f>
        <v>0</v>
      </c>
      <c r="G1097" s="30">
        <f>SUMIF('III K'!A:A,A1097,'III K'!B:B)</f>
        <v>0</v>
      </c>
      <c r="H1097" s="30">
        <f>SUMIF('III K'!A:A,A1097,'III K'!C:C)</f>
        <v>0</v>
      </c>
      <c r="I1097" s="30">
        <f>SUMIF('IV K'!A:A,A1097,'IV K'!B:B)</f>
        <v>0</v>
      </c>
      <c r="J1097" s="30">
        <f>SUMIF('IV K'!A:A,A1097,'IV K'!C:C)</f>
        <v>0</v>
      </c>
      <c r="K1097" s="2">
        <f>SUMIF('2021 BEZ CLP'!A:A,A1097,'2021 BEZ CLP'!B:B)</f>
        <v>0</v>
      </c>
      <c r="L1097" s="2">
        <f>SUMIF('2021 BEZ CLP'!A:A,A1097,'2021 BEZ CLP'!C:C)</f>
        <v>0</v>
      </c>
    </row>
    <row r="1098" spans="1:12">
      <c r="A1098" s="42"/>
      <c r="B1098" s="42"/>
      <c r="C1098" s="3">
        <f>SUMIF('I K'!A:A,A1098,'I K'!B:B)</f>
        <v>0</v>
      </c>
      <c r="D1098" s="3">
        <f>SUMIF('I K'!A:A,A1098,'I K'!C:C)</f>
        <v>0</v>
      </c>
      <c r="E1098" s="3">
        <f>SUMIF('II K'!A:A,A1098,'II K'!B:B)</f>
        <v>0</v>
      </c>
      <c r="F1098" s="30">
        <f>SUMIF('II K'!A:A,A1098,'II K'!C:C)</f>
        <v>0</v>
      </c>
      <c r="G1098" s="30">
        <f>SUMIF('III K'!A:A,A1098,'III K'!B:B)</f>
        <v>0</v>
      </c>
      <c r="H1098" s="30">
        <f>SUMIF('III K'!A:A,A1098,'III K'!C:C)</f>
        <v>0</v>
      </c>
      <c r="I1098" s="30">
        <f>SUMIF('IV K'!A:A,A1098,'IV K'!B:B)</f>
        <v>0</v>
      </c>
      <c r="J1098" s="30">
        <f>SUMIF('IV K'!A:A,A1098,'IV K'!C:C)</f>
        <v>0</v>
      </c>
      <c r="K1098" s="2">
        <f>SUMIF('2021 BEZ CLP'!A:A,A1098,'2021 BEZ CLP'!B:B)</f>
        <v>0</v>
      </c>
      <c r="L1098" s="2">
        <f>SUMIF('2021 BEZ CLP'!A:A,A1098,'2021 BEZ CLP'!C:C)</f>
        <v>0</v>
      </c>
    </row>
    <row r="1099" spans="1:12">
      <c r="A1099" s="42"/>
      <c r="B1099" s="42"/>
      <c r="C1099" s="3">
        <f>SUMIF('I K'!A:A,A1099,'I K'!B:B)</f>
        <v>0</v>
      </c>
      <c r="D1099" s="3">
        <f>SUMIF('I K'!A:A,A1099,'I K'!C:C)</f>
        <v>0</v>
      </c>
      <c r="E1099" s="3">
        <f>SUMIF('II K'!A:A,A1099,'II K'!B:B)</f>
        <v>0</v>
      </c>
      <c r="F1099" s="30">
        <f>SUMIF('II K'!A:A,A1099,'II K'!C:C)</f>
        <v>0</v>
      </c>
      <c r="G1099" s="30">
        <f>SUMIF('III K'!A:A,A1099,'III K'!B:B)</f>
        <v>0</v>
      </c>
      <c r="H1099" s="30">
        <f>SUMIF('III K'!A:A,A1099,'III K'!C:C)</f>
        <v>0</v>
      </c>
      <c r="I1099" s="30">
        <f>SUMIF('IV K'!A:A,A1099,'IV K'!B:B)</f>
        <v>0</v>
      </c>
      <c r="J1099" s="30">
        <f>SUMIF('IV K'!A:A,A1099,'IV K'!C:C)</f>
        <v>0</v>
      </c>
      <c r="K1099" s="2">
        <f>SUMIF('2021 BEZ CLP'!A:A,A1099,'2021 BEZ CLP'!B:B)</f>
        <v>0</v>
      </c>
      <c r="L1099" s="2">
        <f>SUMIF('2021 BEZ CLP'!A:A,A1099,'2021 BEZ CLP'!C:C)</f>
        <v>0</v>
      </c>
    </row>
    <row r="1100" spans="1:12">
      <c r="A1100" s="42"/>
      <c r="B1100" s="42"/>
      <c r="C1100" s="3">
        <f>SUMIF('I K'!A:A,A1100,'I K'!B:B)</f>
        <v>0</v>
      </c>
      <c r="D1100" s="3">
        <f>SUMIF('I K'!A:A,A1100,'I K'!C:C)</f>
        <v>0</v>
      </c>
      <c r="E1100" s="3">
        <f>SUMIF('II K'!A:A,A1100,'II K'!B:B)</f>
        <v>0</v>
      </c>
      <c r="F1100" s="30">
        <f>SUMIF('II K'!A:A,A1100,'II K'!C:C)</f>
        <v>0</v>
      </c>
      <c r="G1100" s="30">
        <f>SUMIF('III K'!A:A,A1100,'III K'!B:B)</f>
        <v>0</v>
      </c>
      <c r="H1100" s="30">
        <f>SUMIF('III K'!A:A,A1100,'III K'!C:C)</f>
        <v>0</v>
      </c>
      <c r="I1100" s="30">
        <f>SUMIF('IV K'!A:A,A1100,'IV K'!B:B)</f>
        <v>0</v>
      </c>
      <c r="J1100" s="30">
        <f>SUMIF('IV K'!A:A,A1100,'IV K'!C:C)</f>
        <v>0</v>
      </c>
      <c r="K1100" s="2">
        <f>SUMIF('2021 BEZ CLP'!A:A,A1100,'2021 BEZ CLP'!B:B)</f>
        <v>0</v>
      </c>
      <c r="L1100" s="2">
        <f>SUMIF('2021 BEZ CLP'!A:A,A1100,'2021 BEZ CLP'!C:C)</f>
        <v>0</v>
      </c>
    </row>
    <row r="1101" spans="1:12">
      <c r="A1101" s="42"/>
      <c r="B1101" s="42"/>
      <c r="C1101" s="3">
        <f>SUMIF('I K'!A:A,A1101,'I K'!B:B)</f>
        <v>0</v>
      </c>
      <c r="D1101" s="3">
        <f>SUMIF('I K'!A:A,A1101,'I K'!C:C)</f>
        <v>0</v>
      </c>
      <c r="E1101" s="3">
        <f>SUMIF('II K'!A:A,A1101,'II K'!B:B)</f>
        <v>0</v>
      </c>
      <c r="F1101" s="30">
        <f>SUMIF('II K'!A:A,A1101,'II K'!C:C)</f>
        <v>0</v>
      </c>
      <c r="G1101" s="30">
        <f>SUMIF('III K'!A:A,A1101,'III K'!B:B)</f>
        <v>0</v>
      </c>
      <c r="H1101" s="30">
        <f>SUMIF('III K'!A:A,A1101,'III K'!C:C)</f>
        <v>0</v>
      </c>
      <c r="I1101" s="30">
        <f>SUMIF('IV K'!A:A,A1101,'IV K'!B:B)</f>
        <v>0</v>
      </c>
      <c r="J1101" s="30">
        <f>SUMIF('IV K'!A:A,A1101,'IV K'!C:C)</f>
        <v>0</v>
      </c>
      <c r="K1101" s="2">
        <f>SUMIF('2021 BEZ CLP'!A:A,A1101,'2021 BEZ CLP'!B:B)</f>
        <v>0</v>
      </c>
      <c r="L1101" s="2">
        <f>SUMIF('2021 BEZ CLP'!A:A,A1101,'2021 BEZ CLP'!C:C)</f>
        <v>0</v>
      </c>
    </row>
    <row r="1102" spans="1:12">
      <c r="A1102" s="42"/>
      <c r="B1102" s="42"/>
      <c r="C1102" s="3">
        <f>SUMIF('I K'!A:A,A1102,'I K'!B:B)</f>
        <v>0</v>
      </c>
      <c r="D1102" s="3">
        <f>SUMIF('I K'!A:A,A1102,'I K'!C:C)</f>
        <v>0</v>
      </c>
      <c r="E1102" s="3">
        <f>SUMIF('II K'!A:A,A1102,'II K'!B:B)</f>
        <v>0</v>
      </c>
      <c r="F1102" s="30">
        <f>SUMIF('II K'!A:A,A1102,'II K'!C:C)</f>
        <v>0</v>
      </c>
      <c r="G1102" s="30">
        <f>SUMIF('III K'!A:A,A1102,'III K'!B:B)</f>
        <v>0</v>
      </c>
      <c r="H1102" s="30">
        <f>SUMIF('III K'!A:A,A1102,'III K'!C:C)</f>
        <v>0</v>
      </c>
      <c r="I1102" s="30">
        <f>SUMIF('IV K'!A:A,A1102,'IV K'!B:B)</f>
        <v>0</v>
      </c>
      <c r="J1102" s="30">
        <f>SUMIF('IV K'!A:A,A1102,'IV K'!C:C)</f>
        <v>0</v>
      </c>
      <c r="K1102" s="2">
        <f>SUMIF('2021 BEZ CLP'!A:A,A1102,'2021 BEZ CLP'!B:B)</f>
        <v>0</v>
      </c>
      <c r="L1102" s="2">
        <f>SUMIF('2021 BEZ CLP'!A:A,A1102,'2021 BEZ CLP'!C:C)</f>
        <v>0</v>
      </c>
    </row>
    <row r="1103" spans="1:12">
      <c r="A1103" s="42"/>
      <c r="B1103" s="42"/>
      <c r="C1103" s="3">
        <f>SUMIF('I K'!A:A,A1103,'I K'!B:B)</f>
        <v>0</v>
      </c>
      <c r="D1103" s="3">
        <f>SUMIF('I K'!A:A,A1103,'I K'!C:C)</f>
        <v>0</v>
      </c>
      <c r="E1103" s="3">
        <f>SUMIF('II K'!A:A,A1103,'II K'!B:B)</f>
        <v>0</v>
      </c>
      <c r="F1103" s="30">
        <f>SUMIF('II K'!A:A,A1103,'II K'!C:C)</f>
        <v>0</v>
      </c>
      <c r="G1103" s="30">
        <f>SUMIF('III K'!A:A,A1103,'III K'!B:B)</f>
        <v>0</v>
      </c>
      <c r="H1103" s="30">
        <f>SUMIF('III K'!A:A,A1103,'III K'!C:C)</f>
        <v>0</v>
      </c>
      <c r="I1103" s="30">
        <f>SUMIF('IV K'!A:A,A1103,'IV K'!B:B)</f>
        <v>0</v>
      </c>
      <c r="J1103" s="30">
        <f>SUMIF('IV K'!A:A,A1103,'IV K'!C:C)</f>
        <v>0</v>
      </c>
      <c r="K1103" s="2">
        <f>SUMIF('2021 BEZ CLP'!A:A,A1103,'2021 BEZ CLP'!B:B)</f>
        <v>0</v>
      </c>
      <c r="L1103" s="2">
        <f>SUMIF('2021 BEZ CLP'!A:A,A1103,'2021 BEZ CLP'!C:C)</f>
        <v>0</v>
      </c>
    </row>
    <row r="1104" spans="1:12">
      <c r="A1104" s="43"/>
      <c r="B1104" s="42"/>
      <c r="C1104" s="3">
        <f>SUMIF('I K'!A:A,A1104,'I K'!B:B)</f>
        <v>0</v>
      </c>
      <c r="D1104" s="3">
        <f>SUMIF('I K'!A:A,A1104,'I K'!C:C)</f>
        <v>0</v>
      </c>
      <c r="E1104" s="3">
        <f>SUMIF('II K'!A:A,A1104,'II K'!B:B)</f>
        <v>0</v>
      </c>
      <c r="F1104" s="30">
        <f>SUMIF('II K'!A:A,A1104,'II K'!C:C)</f>
        <v>0</v>
      </c>
      <c r="G1104" s="30">
        <f>SUMIF('III K'!A:A,A1104,'III K'!B:B)</f>
        <v>0</v>
      </c>
      <c r="H1104" s="30">
        <f>SUMIF('III K'!A:A,A1104,'III K'!C:C)</f>
        <v>0</v>
      </c>
      <c r="I1104" s="30">
        <f>SUMIF('IV K'!A:A,A1104,'IV K'!B:B)</f>
        <v>0</v>
      </c>
      <c r="J1104" s="30">
        <f>SUMIF('IV K'!A:A,A1104,'IV K'!C:C)</f>
        <v>0</v>
      </c>
      <c r="K1104" s="2">
        <f>SUMIF('2021 BEZ CLP'!A:A,A1104,'2021 BEZ CLP'!B:B)</f>
        <v>0</v>
      </c>
      <c r="L1104" s="2">
        <f>SUMIF('2021 BEZ CLP'!A:A,A1104,'2021 BEZ CLP'!C:C)</f>
        <v>0</v>
      </c>
    </row>
    <row r="1105" spans="1:12">
      <c r="A1105" s="43"/>
      <c r="B1105" s="42"/>
      <c r="C1105" s="3">
        <f>SUMIF('I K'!A:A,A1105,'I K'!B:B)</f>
        <v>0</v>
      </c>
      <c r="D1105" s="3">
        <f>SUMIF('I K'!A:A,A1105,'I K'!C:C)</f>
        <v>0</v>
      </c>
      <c r="E1105" s="3">
        <f>SUMIF('II K'!A:A,A1105,'II K'!B:B)</f>
        <v>0</v>
      </c>
      <c r="F1105" s="30">
        <f>SUMIF('II K'!A:A,A1105,'II K'!C:C)</f>
        <v>0</v>
      </c>
      <c r="G1105" s="30">
        <f>SUMIF('III K'!A:A,A1105,'III K'!B:B)</f>
        <v>0</v>
      </c>
      <c r="H1105" s="30">
        <f>SUMIF('III K'!A:A,A1105,'III K'!C:C)</f>
        <v>0</v>
      </c>
      <c r="I1105" s="30">
        <f>SUMIF('IV K'!A:A,A1105,'IV K'!B:B)</f>
        <v>0</v>
      </c>
      <c r="J1105" s="30">
        <f>SUMIF('IV K'!A:A,A1105,'IV K'!C:C)</f>
        <v>0</v>
      </c>
      <c r="K1105" s="2">
        <f>SUMIF('2021 BEZ CLP'!A:A,A1105,'2021 BEZ CLP'!B:B)</f>
        <v>0</v>
      </c>
      <c r="L1105" s="2">
        <f>SUMIF('2021 BEZ CLP'!A:A,A1105,'2021 BEZ CLP'!C:C)</f>
        <v>0</v>
      </c>
    </row>
    <row r="1106" spans="1:12">
      <c r="A1106" s="43"/>
      <c r="B1106" s="42"/>
      <c r="C1106" s="3">
        <f>SUMIF('I K'!A:A,A1106,'I K'!B:B)</f>
        <v>0</v>
      </c>
      <c r="D1106" s="3">
        <f>SUMIF('I K'!A:A,A1106,'I K'!C:C)</f>
        <v>0</v>
      </c>
      <c r="E1106" s="3">
        <f>SUMIF('II K'!A:A,A1106,'II K'!B:B)</f>
        <v>0</v>
      </c>
      <c r="F1106" s="30">
        <f>SUMIF('II K'!A:A,A1106,'II K'!C:C)</f>
        <v>0</v>
      </c>
      <c r="G1106" s="30">
        <f>SUMIF('III K'!A:A,A1106,'III K'!B:B)</f>
        <v>0</v>
      </c>
      <c r="H1106" s="30">
        <f>SUMIF('III K'!A:A,A1106,'III K'!C:C)</f>
        <v>0</v>
      </c>
      <c r="I1106" s="30">
        <f>SUMIF('IV K'!A:A,A1106,'IV K'!B:B)</f>
        <v>0</v>
      </c>
      <c r="J1106" s="30">
        <f>SUMIF('IV K'!A:A,A1106,'IV K'!C:C)</f>
        <v>0</v>
      </c>
      <c r="K1106" s="2">
        <f>SUMIF('2021 BEZ CLP'!A:A,A1106,'2021 BEZ CLP'!B:B)</f>
        <v>0</v>
      </c>
      <c r="L1106" s="2">
        <f>SUMIF('2021 BEZ CLP'!A:A,A1106,'2021 BEZ CLP'!C:C)</f>
        <v>0</v>
      </c>
    </row>
    <row r="1107" spans="1:12">
      <c r="A1107" s="43"/>
      <c r="B1107" s="42"/>
      <c r="C1107" s="3">
        <f>SUMIF('I K'!A:A,A1107,'I K'!B:B)</f>
        <v>0</v>
      </c>
      <c r="D1107" s="3">
        <f>SUMIF('I K'!A:A,A1107,'I K'!C:C)</f>
        <v>0</v>
      </c>
      <c r="E1107" s="3">
        <f>SUMIF('II K'!A:A,A1107,'II K'!B:B)</f>
        <v>0</v>
      </c>
      <c r="F1107" s="30">
        <f>SUMIF('II K'!A:A,A1107,'II K'!C:C)</f>
        <v>0</v>
      </c>
      <c r="G1107" s="30">
        <f>SUMIF('III K'!A:A,A1107,'III K'!B:B)</f>
        <v>0</v>
      </c>
      <c r="H1107" s="30">
        <f>SUMIF('III K'!A:A,A1107,'III K'!C:C)</f>
        <v>0</v>
      </c>
      <c r="I1107" s="30">
        <f>SUMIF('IV K'!A:A,A1107,'IV K'!B:B)</f>
        <v>0</v>
      </c>
      <c r="J1107" s="30">
        <f>SUMIF('IV K'!A:A,A1107,'IV K'!C:C)</f>
        <v>0</v>
      </c>
      <c r="K1107" s="2">
        <f>SUMIF('2021 BEZ CLP'!A:A,A1107,'2021 BEZ CLP'!B:B)</f>
        <v>0</v>
      </c>
      <c r="L1107" s="2">
        <f>SUMIF('2021 BEZ CLP'!A:A,A1107,'2021 BEZ CLP'!C:C)</f>
        <v>0</v>
      </c>
    </row>
    <row r="1108" spans="1:12">
      <c r="A1108" s="43"/>
      <c r="B1108" s="42"/>
      <c r="C1108" s="3">
        <f>SUMIF('I K'!A:A,A1108,'I K'!B:B)</f>
        <v>0</v>
      </c>
      <c r="D1108" s="3">
        <f>SUMIF('I K'!A:A,A1108,'I K'!C:C)</f>
        <v>0</v>
      </c>
      <c r="E1108" s="3">
        <f>SUMIF('II K'!A:A,A1108,'II K'!B:B)</f>
        <v>0</v>
      </c>
      <c r="F1108" s="30">
        <f>SUMIF('II K'!A:A,A1108,'II K'!C:C)</f>
        <v>0</v>
      </c>
      <c r="G1108" s="30">
        <f>SUMIF('III K'!A:A,A1108,'III K'!B:B)</f>
        <v>0</v>
      </c>
      <c r="H1108" s="30">
        <f>SUMIF('III K'!A:A,A1108,'III K'!C:C)</f>
        <v>0</v>
      </c>
      <c r="I1108" s="30">
        <f>SUMIF('IV K'!A:A,A1108,'IV K'!B:B)</f>
        <v>0</v>
      </c>
      <c r="J1108" s="30">
        <f>SUMIF('IV K'!A:A,A1108,'IV K'!C:C)</f>
        <v>0</v>
      </c>
      <c r="K1108" s="2">
        <f>SUMIF('2021 BEZ CLP'!A:A,A1108,'2021 BEZ CLP'!B:B)</f>
        <v>0</v>
      </c>
      <c r="L1108" s="2">
        <f>SUMIF('2021 BEZ CLP'!A:A,A1108,'2021 BEZ CLP'!C:C)</f>
        <v>0</v>
      </c>
    </row>
    <row r="1109" spans="1:12">
      <c r="A1109" s="43"/>
      <c r="B1109" s="42"/>
      <c r="C1109" s="3">
        <f>SUMIF('I K'!A:A,A1109,'I K'!B:B)</f>
        <v>0</v>
      </c>
      <c r="D1109" s="3">
        <f>SUMIF('I K'!A:A,A1109,'I K'!C:C)</f>
        <v>0</v>
      </c>
      <c r="E1109" s="3">
        <f>SUMIF('II K'!A:A,A1109,'II K'!B:B)</f>
        <v>0</v>
      </c>
      <c r="F1109" s="30">
        <f>SUMIF('II K'!A:A,A1109,'II K'!C:C)</f>
        <v>0</v>
      </c>
      <c r="G1109" s="30">
        <f>SUMIF('III K'!A:A,A1109,'III K'!B:B)</f>
        <v>0</v>
      </c>
      <c r="H1109" s="30">
        <f>SUMIF('III K'!A:A,A1109,'III K'!C:C)</f>
        <v>0</v>
      </c>
      <c r="I1109" s="30">
        <f>SUMIF('IV K'!A:A,A1109,'IV K'!B:B)</f>
        <v>0</v>
      </c>
      <c r="J1109" s="30">
        <f>SUMIF('IV K'!A:A,A1109,'IV K'!C:C)</f>
        <v>0</v>
      </c>
      <c r="K1109" s="2">
        <f>SUMIF('2021 BEZ CLP'!A:A,A1109,'2021 BEZ CLP'!B:B)</f>
        <v>0</v>
      </c>
      <c r="L1109" s="2">
        <f>SUMIF('2021 BEZ CLP'!A:A,A1109,'2021 BEZ CLP'!C:C)</f>
        <v>0</v>
      </c>
    </row>
    <row r="1110" spans="1:12">
      <c r="A1110" s="43"/>
      <c r="B1110" s="42"/>
      <c r="C1110" s="3">
        <f>SUMIF('I K'!A:A,A1110,'I K'!B:B)</f>
        <v>0</v>
      </c>
      <c r="D1110" s="3">
        <f>SUMIF('I K'!A:A,A1110,'I K'!C:C)</f>
        <v>0</v>
      </c>
      <c r="E1110" s="3">
        <f>SUMIF('II K'!A:A,A1110,'II K'!B:B)</f>
        <v>0</v>
      </c>
      <c r="F1110" s="30">
        <f>SUMIF('II K'!A:A,A1110,'II K'!C:C)</f>
        <v>0</v>
      </c>
      <c r="G1110" s="30">
        <f>SUMIF('III K'!A:A,A1110,'III K'!B:B)</f>
        <v>0</v>
      </c>
      <c r="H1110" s="30">
        <f>SUMIF('III K'!A:A,A1110,'III K'!C:C)</f>
        <v>0</v>
      </c>
      <c r="I1110" s="30">
        <f>SUMIF('IV K'!A:A,A1110,'IV K'!B:B)</f>
        <v>0</v>
      </c>
      <c r="J1110" s="30">
        <f>SUMIF('IV K'!A:A,A1110,'IV K'!C:C)</f>
        <v>0</v>
      </c>
      <c r="K1110" s="2">
        <f>SUMIF('2021 BEZ CLP'!A:A,A1110,'2021 BEZ CLP'!B:B)</f>
        <v>0</v>
      </c>
      <c r="L1110" s="2">
        <f>SUMIF('2021 BEZ CLP'!A:A,A1110,'2021 BEZ CLP'!C:C)</f>
        <v>0</v>
      </c>
    </row>
    <row r="1111" spans="1:12">
      <c r="A1111" s="43"/>
      <c r="B1111" s="42"/>
      <c r="C1111" s="3">
        <f>SUMIF('I K'!A:A,A1111,'I K'!B:B)</f>
        <v>0</v>
      </c>
      <c r="D1111" s="3">
        <f>SUMIF('I K'!A:A,A1111,'I K'!C:C)</f>
        <v>0</v>
      </c>
      <c r="E1111" s="3">
        <f>SUMIF('II K'!A:A,A1111,'II K'!B:B)</f>
        <v>0</v>
      </c>
      <c r="F1111" s="30">
        <f>SUMIF('II K'!A:A,A1111,'II K'!C:C)</f>
        <v>0</v>
      </c>
      <c r="G1111" s="30">
        <f>SUMIF('III K'!A:A,A1111,'III K'!B:B)</f>
        <v>0</v>
      </c>
      <c r="H1111" s="30">
        <f>SUMIF('III K'!A:A,A1111,'III K'!C:C)</f>
        <v>0</v>
      </c>
      <c r="I1111" s="30">
        <f>SUMIF('IV K'!A:A,A1111,'IV K'!B:B)</f>
        <v>0</v>
      </c>
      <c r="J1111" s="30">
        <f>SUMIF('IV K'!A:A,A1111,'IV K'!C:C)</f>
        <v>0</v>
      </c>
      <c r="K1111" s="2">
        <f>SUMIF('2021 BEZ CLP'!A:A,A1111,'2021 BEZ CLP'!B:B)</f>
        <v>0</v>
      </c>
      <c r="L1111" s="2">
        <f>SUMIF('2021 BEZ CLP'!A:A,A1111,'2021 BEZ CLP'!C:C)</f>
        <v>0</v>
      </c>
    </row>
    <row r="1112" spans="1:12">
      <c r="A1112" s="28"/>
      <c r="B1112" s="11"/>
      <c r="C1112" s="3">
        <f>SUMIF('I K'!A:A,A1112,'I K'!B:B)</f>
        <v>0</v>
      </c>
      <c r="D1112" s="3">
        <f>SUMIF('I K'!A:A,A1112,'I K'!C:C)</f>
        <v>0</v>
      </c>
      <c r="E1112" s="3">
        <f>SUMIF('II K'!A:A,A1112,'II K'!B:B)</f>
        <v>0</v>
      </c>
      <c r="F1112" s="30">
        <f>SUMIF('II K'!A:A,A1112,'II K'!C:C)</f>
        <v>0</v>
      </c>
      <c r="G1112" s="30">
        <f>SUMIF('III K'!A:A,A1112,'III K'!B:B)</f>
        <v>0</v>
      </c>
      <c r="H1112" s="30">
        <f>SUMIF('III K'!A:A,A1112,'III K'!C:C)</f>
        <v>0</v>
      </c>
      <c r="I1112" s="30">
        <f>SUMIF('IV K'!A:A,A1112,'IV K'!B:B)</f>
        <v>0</v>
      </c>
      <c r="J1112" s="30">
        <f>SUMIF('IV K'!A:A,A1112,'IV K'!C:C)</f>
        <v>0</v>
      </c>
      <c r="K1112" s="2">
        <f>SUMIF('2021 BEZ CLP'!A:A,A1112,'2021 BEZ CLP'!B:B)</f>
        <v>0</v>
      </c>
      <c r="L1112" s="2">
        <f>SUMIF('2021 BEZ CLP'!A:A,A1112,'2021 BEZ CLP'!C:C)</f>
        <v>0</v>
      </c>
    </row>
    <row r="1113" spans="1:12">
      <c r="A1113" s="43"/>
      <c r="B1113" s="42"/>
      <c r="C1113" s="3">
        <f>SUMIF('I K'!A:A,A1113,'I K'!B:B)</f>
        <v>0</v>
      </c>
      <c r="D1113" s="3">
        <f>SUMIF('I K'!A:A,A1113,'I K'!C:C)</f>
        <v>0</v>
      </c>
      <c r="E1113" s="3">
        <f>SUMIF('II K'!A:A,A1113,'II K'!B:B)</f>
        <v>0</v>
      </c>
      <c r="F1113" s="30">
        <f>SUMIF('II K'!A:A,A1113,'II K'!C:C)</f>
        <v>0</v>
      </c>
      <c r="G1113" s="30">
        <f>SUMIF('III K'!A:A,A1113,'III K'!B:B)</f>
        <v>0</v>
      </c>
      <c r="H1113" s="30">
        <f>SUMIF('III K'!A:A,A1113,'III K'!C:C)</f>
        <v>0</v>
      </c>
      <c r="I1113" s="30">
        <f>SUMIF('IV K'!A:A,A1113,'IV K'!B:B)</f>
        <v>0</v>
      </c>
      <c r="J1113" s="30">
        <f>SUMIF('IV K'!A:A,A1113,'IV K'!C:C)</f>
        <v>0</v>
      </c>
      <c r="K1113" s="2">
        <f>SUMIF('2021 BEZ CLP'!A:A,A1113,'2021 BEZ CLP'!B:B)</f>
        <v>0</v>
      </c>
      <c r="L1113" s="2">
        <f>SUMIF('2021 BEZ CLP'!A:A,A1113,'2021 BEZ CLP'!C:C)</f>
        <v>0</v>
      </c>
    </row>
    <row r="1114" spans="1:12">
      <c r="A1114" s="43"/>
      <c r="B1114" s="42"/>
      <c r="C1114" s="3">
        <f>SUMIF('I K'!A:A,A1114,'I K'!B:B)</f>
        <v>0</v>
      </c>
      <c r="D1114" s="3">
        <f>SUMIF('I K'!A:A,A1114,'I K'!C:C)</f>
        <v>0</v>
      </c>
      <c r="E1114" s="3">
        <f>SUMIF('II K'!A:A,A1114,'II K'!B:B)</f>
        <v>0</v>
      </c>
      <c r="F1114" s="30">
        <f>SUMIF('II K'!A:A,A1114,'II K'!C:C)</f>
        <v>0</v>
      </c>
      <c r="G1114" s="30">
        <f>SUMIF('III K'!A:A,A1114,'III K'!B:B)</f>
        <v>0</v>
      </c>
      <c r="H1114" s="30">
        <f>SUMIF('III K'!A:A,A1114,'III K'!C:C)</f>
        <v>0</v>
      </c>
      <c r="I1114" s="30">
        <f>SUMIF('IV K'!A:A,A1114,'IV K'!B:B)</f>
        <v>0</v>
      </c>
      <c r="J1114" s="30">
        <f>SUMIF('IV K'!A:A,A1114,'IV K'!C:C)</f>
        <v>0</v>
      </c>
      <c r="K1114" s="2">
        <f>SUMIF('2021 BEZ CLP'!A:A,A1114,'2021 BEZ CLP'!B:B)</f>
        <v>0</v>
      </c>
      <c r="L1114" s="2">
        <f>SUMIF('2021 BEZ CLP'!A:A,A1114,'2021 BEZ CLP'!C:C)</f>
        <v>0</v>
      </c>
    </row>
    <row r="1115" spans="1:12">
      <c r="A1115" s="43"/>
      <c r="B1115" s="42"/>
      <c r="C1115" s="3">
        <f>SUMIF('I K'!A:A,A1115,'I K'!B:B)</f>
        <v>0</v>
      </c>
      <c r="D1115" s="3">
        <f>SUMIF('I K'!A:A,A1115,'I K'!C:C)</f>
        <v>0</v>
      </c>
      <c r="E1115" s="3">
        <f>SUMIF('II K'!A:A,A1115,'II K'!B:B)</f>
        <v>0</v>
      </c>
      <c r="F1115" s="30">
        <f>SUMIF('II K'!A:A,A1115,'II K'!C:C)</f>
        <v>0</v>
      </c>
      <c r="G1115" s="30">
        <f>SUMIF('III K'!A:A,A1115,'III K'!B:B)</f>
        <v>0</v>
      </c>
      <c r="H1115" s="30">
        <f>SUMIF('III K'!A:A,A1115,'III K'!C:C)</f>
        <v>0</v>
      </c>
      <c r="I1115" s="30">
        <f>SUMIF('IV K'!A:A,A1115,'IV K'!B:B)</f>
        <v>0</v>
      </c>
      <c r="J1115" s="30">
        <f>SUMIF('IV K'!A:A,A1115,'IV K'!C:C)</f>
        <v>0</v>
      </c>
      <c r="K1115" s="2">
        <f>SUMIF('2021 BEZ CLP'!A:A,A1115,'2021 BEZ CLP'!B:B)</f>
        <v>0</v>
      </c>
      <c r="L1115" s="2">
        <f>SUMIF('2021 BEZ CLP'!A:A,A1115,'2021 BEZ CLP'!C:C)</f>
        <v>0</v>
      </c>
    </row>
    <row r="1116" spans="1:12">
      <c r="A1116" s="43"/>
      <c r="B1116" s="42"/>
      <c r="C1116" s="3">
        <f>SUMIF('I K'!A:A,A1116,'I K'!B:B)</f>
        <v>0</v>
      </c>
      <c r="D1116" s="3">
        <f>SUMIF('I K'!A:A,A1116,'I K'!C:C)</f>
        <v>0</v>
      </c>
      <c r="E1116" s="3">
        <f>SUMIF('II K'!A:A,A1116,'II K'!B:B)</f>
        <v>0</v>
      </c>
      <c r="F1116" s="30">
        <f>SUMIF('II K'!A:A,A1116,'II K'!C:C)</f>
        <v>0</v>
      </c>
      <c r="G1116" s="30">
        <f>SUMIF('III K'!A:A,A1116,'III K'!B:B)</f>
        <v>0</v>
      </c>
      <c r="H1116" s="30">
        <f>SUMIF('III K'!A:A,A1116,'III K'!C:C)</f>
        <v>0</v>
      </c>
      <c r="I1116" s="30">
        <f>SUMIF('IV K'!A:A,A1116,'IV K'!B:B)</f>
        <v>0</v>
      </c>
      <c r="J1116" s="30">
        <f>SUMIF('IV K'!A:A,A1116,'IV K'!C:C)</f>
        <v>0</v>
      </c>
      <c r="K1116" s="2">
        <f>SUMIF('2021 BEZ CLP'!A:A,A1116,'2021 BEZ CLP'!B:B)</f>
        <v>0</v>
      </c>
      <c r="L1116" s="2">
        <f>SUMIF('2021 BEZ CLP'!A:A,A1116,'2021 BEZ CLP'!C:C)</f>
        <v>0</v>
      </c>
    </row>
    <row r="1117" spans="1:12">
      <c r="A1117" s="43"/>
      <c r="B1117" s="42"/>
      <c r="C1117" s="3">
        <f>SUMIF('I K'!A:A,A1117,'I K'!B:B)</f>
        <v>0</v>
      </c>
      <c r="D1117" s="3">
        <f>SUMIF('I K'!A:A,A1117,'I K'!C:C)</f>
        <v>0</v>
      </c>
      <c r="E1117" s="3">
        <f>SUMIF('II K'!A:A,A1117,'II K'!B:B)</f>
        <v>0</v>
      </c>
      <c r="F1117" s="30">
        <f>SUMIF('II K'!A:A,A1117,'II K'!C:C)</f>
        <v>0</v>
      </c>
      <c r="G1117" s="30">
        <f>SUMIF('III K'!A:A,A1117,'III K'!B:B)</f>
        <v>0</v>
      </c>
      <c r="H1117" s="30">
        <f>SUMIF('III K'!A:A,A1117,'III K'!C:C)</f>
        <v>0</v>
      </c>
      <c r="I1117" s="30">
        <f>SUMIF('IV K'!A:A,A1117,'IV K'!B:B)</f>
        <v>0</v>
      </c>
      <c r="J1117" s="30">
        <f>SUMIF('IV K'!A:A,A1117,'IV K'!C:C)</f>
        <v>0</v>
      </c>
      <c r="K1117" s="2">
        <f>SUMIF('2021 BEZ CLP'!A:A,A1117,'2021 BEZ CLP'!B:B)</f>
        <v>0</v>
      </c>
      <c r="L1117" s="2">
        <f>SUMIF('2021 BEZ CLP'!A:A,A1117,'2021 BEZ CLP'!C:C)</f>
        <v>0</v>
      </c>
    </row>
    <row r="1118" spans="1:12">
      <c r="A1118" s="43"/>
      <c r="B1118" s="42"/>
      <c r="C1118" s="3">
        <f>SUMIF('I K'!A:A,A1118,'I K'!B:B)</f>
        <v>0</v>
      </c>
      <c r="D1118" s="3">
        <f>SUMIF('I K'!A:A,A1118,'I K'!C:C)</f>
        <v>0</v>
      </c>
      <c r="E1118" s="3">
        <f>SUMIF('II K'!A:A,A1118,'II K'!B:B)</f>
        <v>0</v>
      </c>
      <c r="F1118" s="30">
        <f>SUMIF('II K'!A:A,A1118,'II K'!C:C)</f>
        <v>0</v>
      </c>
      <c r="G1118" s="30">
        <f>SUMIF('III K'!A:A,A1118,'III K'!B:B)</f>
        <v>0</v>
      </c>
      <c r="H1118" s="30">
        <f>SUMIF('III K'!A:A,A1118,'III K'!C:C)</f>
        <v>0</v>
      </c>
      <c r="I1118" s="30">
        <f>SUMIF('IV K'!A:A,A1118,'IV K'!B:B)</f>
        <v>0</v>
      </c>
      <c r="J1118" s="30">
        <f>SUMIF('IV K'!A:A,A1118,'IV K'!C:C)</f>
        <v>0</v>
      </c>
      <c r="K1118" s="2">
        <f>SUMIF('2021 BEZ CLP'!A:A,A1118,'2021 BEZ CLP'!B:B)</f>
        <v>0</v>
      </c>
      <c r="L1118" s="2">
        <f>SUMIF('2021 BEZ CLP'!A:A,A1118,'2021 BEZ CLP'!C:C)</f>
        <v>0</v>
      </c>
    </row>
    <row r="1119" spans="1:12">
      <c r="A1119" s="43"/>
      <c r="B1119" s="42"/>
      <c r="C1119" s="3">
        <f>SUMIF('I K'!A:A,A1119,'I K'!B:B)</f>
        <v>0</v>
      </c>
      <c r="D1119" s="3">
        <f>SUMIF('I K'!A:A,A1119,'I K'!C:C)</f>
        <v>0</v>
      </c>
      <c r="E1119" s="3">
        <f>SUMIF('II K'!A:A,A1119,'II K'!B:B)</f>
        <v>0</v>
      </c>
      <c r="F1119" s="30">
        <f>SUMIF('II K'!A:A,A1119,'II K'!C:C)</f>
        <v>0</v>
      </c>
      <c r="G1119" s="30">
        <f>SUMIF('III K'!A:A,A1119,'III K'!B:B)</f>
        <v>0</v>
      </c>
      <c r="H1119" s="30">
        <f>SUMIF('III K'!A:A,A1119,'III K'!C:C)</f>
        <v>0</v>
      </c>
      <c r="I1119" s="30">
        <f>SUMIF('IV K'!A:A,A1119,'IV K'!B:B)</f>
        <v>0</v>
      </c>
      <c r="J1119" s="30">
        <f>SUMIF('IV K'!A:A,A1119,'IV K'!C:C)</f>
        <v>0</v>
      </c>
      <c r="K1119" s="2">
        <f>SUMIF('2021 BEZ CLP'!A:A,A1119,'2021 BEZ CLP'!B:B)</f>
        <v>0</v>
      </c>
      <c r="L1119" s="2">
        <f>SUMIF('2021 BEZ CLP'!A:A,A1119,'2021 BEZ CLP'!C:C)</f>
        <v>0</v>
      </c>
    </row>
    <row r="1120" spans="1:12">
      <c r="A1120" s="43"/>
      <c r="B1120" s="42"/>
      <c r="C1120" s="3">
        <f>SUMIF('I K'!A:A,A1120,'I K'!B:B)</f>
        <v>0</v>
      </c>
      <c r="D1120" s="3">
        <f>SUMIF('I K'!A:A,A1120,'I K'!C:C)</f>
        <v>0</v>
      </c>
      <c r="E1120" s="3">
        <f>SUMIF('II K'!A:A,A1120,'II K'!B:B)</f>
        <v>0</v>
      </c>
      <c r="F1120" s="30">
        <f>SUMIF('II K'!A:A,A1120,'II K'!C:C)</f>
        <v>0</v>
      </c>
      <c r="G1120" s="30">
        <f>SUMIF('III K'!A:A,A1120,'III K'!B:B)</f>
        <v>0</v>
      </c>
      <c r="H1120" s="30">
        <f>SUMIF('III K'!A:A,A1120,'III K'!C:C)</f>
        <v>0</v>
      </c>
      <c r="I1120" s="30">
        <f>SUMIF('IV K'!A:A,A1120,'IV K'!B:B)</f>
        <v>0</v>
      </c>
      <c r="J1120" s="30">
        <f>SUMIF('IV K'!A:A,A1120,'IV K'!C:C)</f>
        <v>0</v>
      </c>
      <c r="K1120" s="2">
        <f>SUMIF('2021 BEZ CLP'!A:A,A1120,'2021 BEZ CLP'!B:B)</f>
        <v>0</v>
      </c>
      <c r="L1120" s="2">
        <f>SUMIF('2021 BEZ CLP'!A:A,A1120,'2021 BEZ CLP'!C:C)</f>
        <v>0</v>
      </c>
    </row>
    <row r="1121" spans="1:12">
      <c r="A1121" s="28"/>
      <c r="B1121" s="28"/>
      <c r="C1121" s="3">
        <f>SUMIF('I K'!A:A,A1121,'I K'!B:B)</f>
        <v>0</v>
      </c>
      <c r="D1121" s="3">
        <f>SUMIF('I K'!A:A,A1121,'I K'!C:C)</f>
        <v>0</v>
      </c>
      <c r="E1121" s="3">
        <f>SUMIF('II K'!A:A,A1121,'II K'!B:B)</f>
        <v>0</v>
      </c>
      <c r="F1121" s="30">
        <f>SUMIF('II K'!A:A,A1121,'II K'!C:C)</f>
        <v>0</v>
      </c>
      <c r="G1121" s="30">
        <f>SUMIF('III K'!A:A,A1121,'III K'!B:B)</f>
        <v>0</v>
      </c>
      <c r="H1121" s="30">
        <f>SUMIF('III K'!A:A,A1121,'III K'!C:C)</f>
        <v>0</v>
      </c>
      <c r="I1121" s="30">
        <f>SUMIF('IV K'!A:A,A1121,'IV K'!B:B)</f>
        <v>0</v>
      </c>
      <c r="J1121" s="30">
        <f>SUMIF('IV K'!A:A,A1121,'IV K'!C:C)</f>
        <v>0</v>
      </c>
      <c r="K1121" s="2">
        <f>SUMIF('2021 BEZ CLP'!A:A,A1121,'2021 BEZ CLP'!B:B)</f>
        <v>0</v>
      </c>
      <c r="L1121" s="2">
        <f>SUMIF('2021 BEZ CLP'!A:A,A1121,'2021 BEZ CLP'!C:C)</f>
        <v>0</v>
      </c>
    </row>
    <row r="1122" spans="1:12">
      <c r="A1122" s="28"/>
      <c r="B1122" s="28"/>
      <c r="C1122" s="3">
        <f>SUMIF('I K'!A:A,A1122,'I K'!B:B)</f>
        <v>0</v>
      </c>
      <c r="D1122" s="3">
        <f>SUMIF('I K'!A:A,A1122,'I K'!C:C)</f>
        <v>0</v>
      </c>
      <c r="E1122" s="3">
        <f>SUMIF('II K'!A:A,A1122,'II K'!B:B)</f>
        <v>0</v>
      </c>
      <c r="F1122" s="30">
        <f>SUMIF('II K'!A:A,A1122,'II K'!C:C)</f>
        <v>0</v>
      </c>
      <c r="G1122" s="30">
        <f>SUMIF('III K'!A:A,A1122,'III K'!B:B)</f>
        <v>0</v>
      </c>
      <c r="H1122" s="30">
        <f>SUMIF('III K'!A:A,A1122,'III K'!C:C)</f>
        <v>0</v>
      </c>
      <c r="I1122" s="30">
        <f>SUMIF('IV K'!A:A,A1122,'IV K'!B:B)</f>
        <v>0</v>
      </c>
      <c r="J1122" s="30">
        <f>SUMIF('IV K'!A:A,A1122,'IV K'!C:C)</f>
        <v>0</v>
      </c>
      <c r="K1122" s="2">
        <f>SUMIF('2021 BEZ CLP'!A:A,A1122,'2021 BEZ CLP'!B:B)</f>
        <v>0</v>
      </c>
      <c r="L1122" s="2">
        <f>SUMIF('2021 BEZ CLP'!A:A,A1122,'2021 BEZ CLP'!C:C)</f>
        <v>0</v>
      </c>
    </row>
    <row r="1123" spans="1:12">
      <c r="A1123" s="28"/>
      <c r="B1123" s="28"/>
      <c r="C1123" s="3">
        <f>SUMIF('I K'!A:A,A1123,'I K'!B:B)</f>
        <v>0</v>
      </c>
      <c r="D1123" s="3">
        <f>SUMIF('I K'!A:A,A1123,'I K'!C:C)</f>
        <v>0</v>
      </c>
      <c r="E1123" s="3">
        <f>SUMIF('II K'!A:A,A1123,'II K'!B:B)</f>
        <v>0</v>
      </c>
      <c r="F1123" s="30">
        <f>SUMIF('II K'!A:A,A1123,'II K'!C:C)</f>
        <v>0</v>
      </c>
      <c r="G1123" s="30">
        <f>SUMIF('III K'!A:A,A1123,'III K'!B:B)</f>
        <v>0</v>
      </c>
      <c r="H1123" s="30">
        <f>SUMIF('III K'!A:A,A1123,'III K'!C:C)</f>
        <v>0</v>
      </c>
      <c r="I1123" s="30">
        <f>SUMIF('IV K'!A:A,A1123,'IV K'!B:B)</f>
        <v>0</v>
      </c>
      <c r="J1123" s="30">
        <f>SUMIF('IV K'!A:A,A1123,'IV K'!C:C)</f>
        <v>0</v>
      </c>
      <c r="K1123" s="2">
        <f>SUMIF('2021 BEZ CLP'!A:A,A1123,'2021 BEZ CLP'!B:B)</f>
        <v>0</v>
      </c>
      <c r="L1123" s="2">
        <f>SUMIF('2021 BEZ CLP'!A:A,A1123,'2021 BEZ CLP'!C:C)</f>
        <v>0</v>
      </c>
    </row>
    <row r="1124" spans="1:12">
      <c r="A1124" s="28"/>
      <c r="B1124" s="28"/>
      <c r="C1124" s="3">
        <f>SUMIF('I K'!A:A,A1124,'I K'!B:B)</f>
        <v>0</v>
      </c>
      <c r="D1124" s="3">
        <f>SUMIF('I K'!A:A,A1124,'I K'!C:C)</f>
        <v>0</v>
      </c>
      <c r="E1124" s="3">
        <f>SUMIF('II K'!A:A,A1124,'II K'!B:B)</f>
        <v>0</v>
      </c>
      <c r="F1124" s="30">
        <f>SUMIF('II K'!A:A,A1124,'II K'!C:C)</f>
        <v>0</v>
      </c>
      <c r="G1124" s="30">
        <f>SUMIF('III K'!A:A,A1124,'III K'!B:B)</f>
        <v>0</v>
      </c>
      <c r="H1124" s="30">
        <f>SUMIF('III K'!A:A,A1124,'III K'!C:C)</f>
        <v>0</v>
      </c>
      <c r="I1124" s="30">
        <f>SUMIF('IV K'!A:A,A1124,'IV K'!B:B)</f>
        <v>0</v>
      </c>
      <c r="J1124" s="30">
        <f>SUMIF('IV K'!A:A,A1124,'IV K'!C:C)</f>
        <v>0</v>
      </c>
      <c r="K1124" s="2">
        <f>SUMIF('2021 BEZ CLP'!A:A,A1124,'2021 BEZ CLP'!B:B)</f>
        <v>0</v>
      </c>
      <c r="L1124" s="2">
        <f>SUMIF('2021 BEZ CLP'!A:A,A1124,'2021 BEZ CLP'!C:C)</f>
        <v>0</v>
      </c>
    </row>
    <row r="1125" spans="1:12">
      <c r="A1125" s="28"/>
      <c r="B1125" s="28"/>
      <c r="C1125" s="3">
        <f>SUMIF('I K'!A:A,A1125,'I K'!B:B)</f>
        <v>0</v>
      </c>
      <c r="D1125" s="3">
        <f>SUMIF('I K'!A:A,A1125,'I K'!C:C)</f>
        <v>0</v>
      </c>
      <c r="E1125" s="3">
        <f>SUMIF('II K'!A:A,A1125,'II K'!B:B)</f>
        <v>0</v>
      </c>
      <c r="F1125" s="30">
        <f>SUMIF('II K'!A:A,A1125,'II K'!C:C)</f>
        <v>0</v>
      </c>
      <c r="G1125" s="30">
        <f>SUMIF('III K'!A:A,A1125,'III K'!B:B)</f>
        <v>0</v>
      </c>
      <c r="H1125" s="30">
        <f>SUMIF('III K'!A:A,A1125,'III K'!C:C)</f>
        <v>0</v>
      </c>
      <c r="I1125" s="30">
        <f>SUMIF('IV K'!A:A,A1125,'IV K'!B:B)</f>
        <v>0</v>
      </c>
      <c r="J1125" s="30">
        <f>SUMIF('IV K'!A:A,A1125,'IV K'!C:C)</f>
        <v>0</v>
      </c>
      <c r="K1125" s="2">
        <f>SUMIF('2021 BEZ CLP'!A:A,A1125,'2021 BEZ CLP'!B:B)</f>
        <v>0</v>
      </c>
      <c r="L1125" s="2">
        <f>SUMIF('2021 BEZ CLP'!A:A,A1125,'2021 BEZ CLP'!C:C)</f>
        <v>0</v>
      </c>
    </row>
    <row r="1126" spans="1:12">
      <c r="A1126" s="28"/>
      <c r="B1126" s="28"/>
      <c r="C1126" s="3">
        <f>SUMIF('I K'!A:A,A1126,'I K'!B:B)</f>
        <v>0</v>
      </c>
      <c r="D1126" s="3">
        <f>SUMIF('I K'!A:A,A1126,'I K'!C:C)</f>
        <v>0</v>
      </c>
      <c r="E1126" s="3">
        <f>SUMIF('II K'!A:A,A1126,'II K'!B:B)</f>
        <v>0</v>
      </c>
      <c r="F1126" s="30">
        <f>SUMIF('II K'!A:A,A1126,'II K'!C:C)</f>
        <v>0</v>
      </c>
      <c r="G1126" s="30">
        <f>SUMIF('III K'!A:A,A1126,'III K'!B:B)</f>
        <v>0</v>
      </c>
      <c r="H1126" s="30">
        <f>SUMIF('III K'!A:A,A1126,'III K'!C:C)</f>
        <v>0</v>
      </c>
      <c r="I1126" s="30">
        <f>SUMIF('IV K'!A:A,A1126,'IV K'!B:B)</f>
        <v>0</v>
      </c>
      <c r="J1126" s="30">
        <f>SUMIF('IV K'!A:A,A1126,'IV K'!C:C)</f>
        <v>0</v>
      </c>
      <c r="K1126" s="2">
        <f>SUMIF('2021 BEZ CLP'!A:A,A1126,'2021 BEZ CLP'!B:B)</f>
        <v>0</v>
      </c>
      <c r="L1126" s="2">
        <f>SUMIF('2021 BEZ CLP'!A:A,A1126,'2021 BEZ CLP'!C:C)</f>
        <v>0</v>
      </c>
    </row>
    <row r="1127" spans="1:12">
      <c r="A1127" s="28"/>
      <c r="B1127" s="28"/>
      <c r="C1127" s="3">
        <f>SUMIF('I K'!A:A,A1127,'I K'!B:B)</f>
        <v>0</v>
      </c>
      <c r="D1127" s="3">
        <f>SUMIF('I K'!A:A,A1127,'I K'!C:C)</f>
        <v>0</v>
      </c>
      <c r="E1127" s="3">
        <f>SUMIF('II K'!A:A,A1127,'II K'!B:B)</f>
        <v>0</v>
      </c>
      <c r="F1127" s="30">
        <f>SUMIF('II K'!A:A,A1127,'II K'!C:C)</f>
        <v>0</v>
      </c>
      <c r="G1127" s="30">
        <f>SUMIF('III K'!A:A,A1127,'III K'!B:B)</f>
        <v>0</v>
      </c>
      <c r="H1127" s="30">
        <f>SUMIF('III K'!A:A,A1127,'III K'!C:C)</f>
        <v>0</v>
      </c>
      <c r="I1127" s="30">
        <f>SUMIF('IV K'!A:A,A1127,'IV K'!B:B)</f>
        <v>0</v>
      </c>
      <c r="J1127" s="30">
        <f>SUMIF('IV K'!A:A,A1127,'IV K'!C:C)</f>
        <v>0</v>
      </c>
      <c r="K1127" s="2">
        <f>SUMIF('2021 BEZ CLP'!A:A,A1127,'2021 BEZ CLP'!B:B)</f>
        <v>0</v>
      </c>
      <c r="L1127" s="2">
        <f>SUMIF('2021 BEZ CLP'!A:A,A1127,'2021 BEZ CLP'!C:C)</f>
        <v>0</v>
      </c>
    </row>
    <row r="1128" spans="1:12">
      <c r="A1128" s="28"/>
      <c r="B1128" s="28"/>
      <c r="C1128" s="3">
        <f>SUMIF('I K'!A:A,A1128,'I K'!B:B)</f>
        <v>0</v>
      </c>
      <c r="D1128" s="3">
        <f>SUMIF('I K'!A:A,A1128,'I K'!C:C)</f>
        <v>0</v>
      </c>
      <c r="E1128" s="3">
        <f>SUMIF('II K'!A:A,A1128,'II K'!B:B)</f>
        <v>0</v>
      </c>
      <c r="F1128" s="30">
        <f>SUMIF('II K'!A:A,A1128,'II K'!C:C)</f>
        <v>0</v>
      </c>
      <c r="G1128" s="30">
        <f>SUMIF('III K'!A:A,A1128,'III K'!B:B)</f>
        <v>0</v>
      </c>
      <c r="H1128" s="30">
        <f>SUMIF('III K'!A:A,A1128,'III K'!C:C)</f>
        <v>0</v>
      </c>
      <c r="I1128" s="30">
        <f>SUMIF('IV K'!A:A,A1128,'IV K'!B:B)</f>
        <v>0</v>
      </c>
      <c r="J1128" s="30">
        <f>SUMIF('IV K'!A:A,A1128,'IV K'!C:C)</f>
        <v>0</v>
      </c>
      <c r="K1128" s="2">
        <f>SUMIF('2021 BEZ CLP'!A:A,A1128,'2021 BEZ CLP'!B:B)</f>
        <v>0</v>
      </c>
      <c r="L1128" s="2">
        <f>SUMIF('2021 BEZ CLP'!A:A,A1128,'2021 BEZ CLP'!C:C)</f>
        <v>0</v>
      </c>
    </row>
    <row r="1129" spans="1:12">
      <c r="A1129" s="28"/>
      <c r="B1129" s="28"/>
      <c r="C1129" s="3">
        <f>SUMIF('I K'!A:A,A1129,'I K'!B:B)</f>
        <v>0</v>
      </c>
      <c r="D1129" s="3">
        <f>SUMIF('I K'!A:A,A1129,'I K'!C:C)</f>
        <v>0</v>
      </c>
      <c r="E1129" s="3">
        <f>SUMIF('II K'!A:A,A1129,'II K'!B:B)</f>
        <v>0</v>
      </c>
      <c r="F1129" s="30">
        <f>SUMIF('II K'!A:A,A1129,'II K'!C:C)</f>
        <v>0</v>
      </c>
      <c r="G1129" s="30">
        <f>SUMIF('III K'!A:A,A1129,'III K'!B:B)</f>
        <v>0</v>
      </c>
      <c r="H1129" s="30">
        <f>SUMIF('III K'!A:A,A1129,'III K'!C:C)</f>
        <v>0</v>
      </c>
      <c r="I1129" s="30">
        <f>SUMIF('IV K'!A:A,A1129,'IV K'!B:B)</f>
        <v>0</v>
      </c>
      <c r="J1129" s="30">
        <f>SUMIF('IV K'!A:A,A1129,'IV K'!C:C)</f>
        <v>0</v>
      </c>
      <c r="K1129" s="2">
        <f>SUMIF('2021 BEZ CLP'!A:A,A1129,'2021 BEZ CLP'!B:B)</f>
        <v>0</v>
      </c>
      <c r="L1129" s="2">
        <f>SUMIF('2021 BEZ CLP'!A:A,A1129,'2021 BEZ CLP'!C:C)</f>
        <v>0</v>
      </c>
    </row>
    <row r="1130" spans="1:12">
      <c r="A1130" s="28"/>
      <c r="B1130" s="28"/>
      <c r="C1130" s="3">
        <f>SUMIF('I K'!A:A,A1130,'I K'!B:B)</f>
        <v>0</v>
      </c>
      <c r="D1130" s="3">
        <f>SUMIF('I K'!A:A,A1130,'I K'!C:C)</f>
        <v>0</v>
      </c>
      <c r="E1130" s="3">
        <f>SUMIF('II K'!A:A,A1130,'II K'!B:B)</f>
        <v>0</v>
      </c>
      <c r="F1130" s="30">
        <f>SUMIF('II K'!A:A,A1130,'II K'!C:C)</f>
        <v>0</v>
      </c>
      <c r="G1130" s="30">
        <f>SUMIF('III K'!A:A,A1130,'III K'!B:B)</f>
        <v>0</v>
      </c>
      <c r="H1130" s="30">
        <f>SUMIF('III K'!A:A,A1130,'III K'!C:C)</f>
        <v>0</v>
      </c>
      <c r="I1130" s="30">
        <f>SUMIF('IV K'!A:A,A1130,'IV K'!B:B)</f>
        <v>0</v>
      </c>
      <c r="J1130" s="30">
        <f>SUMIF('IV K'!A:A,A1130,'IV K'!C:C)</f>
        <v>0</v>
      </c>
      <c r="K1130" s="2">
        <f>SUMIF('2021 BEZ CLP'!A:A,A1130,'2021 BEZ CLP'!B:B)</f>
        <v>0</v>
      </c>
      <c r="L1130" s="2">
        <f>SUMIF('2021 BEZ CLP'!A:A,A1130,'2021 BEZ CLP'!C:C)</f>
        <v>0</v>
      </c>
    </row>
    <row r="1131" spans="1:12">
      <c r="A1131" s="28"/>
      <c r="B1131" s="28"/>
      <c r="C1131" s="3">
        <f>SUMIF('I K'!A:A,A1131,'I K'!B:B)</f>
        <v>0</v>
      </c>
      <c r="D1131" s="3">
        <f>SUMIF('I K'!A:A,A1131,'I K'!C:C)</f>
        <v>0</v>
      </c>
      <c r="E1131" s="3">
        <f>SUMIF('II K'!A:A,A1131,'II K'!B:B)</f>
        <v>0</v>
      </c>
      <c r="F1131" s="30">
        <f>SUMIF('II K'!A:A,A1131,'II K'!C:C)</f>
        <v>0</v>
      </c>
      <c r="G1131" s="30">
        <f>SUMIF('III K'!A:A,A1131,'III K'!B:B)</f>
        <v>0</v>
      </c>
      <c r="H1131" s="30">
        <f>SUMIF('III K'!A:A,A1131,'III K'!C:C)</f>
        <v>0</v>
      </c>
      <c r="I1131" s="30">
        <f>SUMIF('IV K'!A:A,A1131,'IV K'!B:B)</f>
        <v>0</v>
      </c>
      <c r="J1131" s="30">
        <f>SUMIF('IV K'!A:A,A1131,'IV K'!C:C)</f>
        <v>0</v>
      </c>
      <c r="K1131" s="2">
        <f>SUMIF('2021 BEZ CLP'!A:A,A1131,'2021 BEZ CLP'!B:B)</f>
        <v>0</v>
      </c>
      <c r="L1131" s="2">
        <f>SUMIF('2021 BEZ CLP'!A:A,A1131,'2021 BEZ CLP'!C:C)</f>
        <v>0</v>
      </c>
    </row>
    <row r="1132" spans="1:12">
      <c r="A1132" s="28"/>
      <c r="B1132" s="28"/>
      <c r="C1132" s="3">
        <f>SUMIF('I K'!A:A,A1132,'I K'!B:B)</f>
        <v>0</v>
      </c>
      <c r="D1132" s="3">
        <f>SUMIF('I K'!A:A,A1132,'I K'!C:C)</f>
        <v>0</v>
      </c>
      <c r="E1132" s="3">
        <f>SUMIF('II K'!A:A,A1132,'II K'!B:B)</f>
        <v>0</v>
      </c>
      <c r="F1132" s="30">
        <f>SUMIF('II K'!A:A,A1132,'II K'!C:C)</f>
        <v>0</v>
      </c>
      <c r="G1132" s="30">
        <f>SUMIF('III K'!A:A,A1132,'III K'!B:B)</f>
        <v>0</v>
      </c>
      <c r="H1132" s="30">
        <f>SUMIF('III K'!A:A,A1132,'III K'!C:C)</f>
        <v>0</v>
      </c>
      <c r="I1132" s="30">
        <f>SUMIF('IV K'!A:A,A1132,'IV K'!B:B)</f>
        <v>0</v>
      </c>
      <c r="J1132" s="30">
        <f>SUMIF('IV K'!A:A,A1132,'IV K'!C:C)</f>
        <v>0</v>
      </c>
      <c r="K1132" s="2">
        <f>SUMIF('2021 BEZ CLP'!A:A,A1132,'2021 BEZ CLP'!B:B)</f>
        <v>0</v>
      </c>
      <c r="L1132" s="2">
        <f>SUMIF('2021 BEZ CLP'!A:A,A1132,'2021 BEZ CLP'!C:C)</f>
        <v>0</v>
      </c>
    </row>
    <row r="1133" spans="1:12">
      <c r="A1133" s="28"/>
      <c r="B1133" s="28"/>
      <c r="C1133" s="3">
        <f>SUMIF('I K'!A:A,A1133,'I K'!B:B)</f>
        <v>0</v>
      </c>
      <c r="D1133" s="3">
        <f>SUMIF('I K'!A:A,A1133,'I K'!C:C)</f>
        <v>0</v>
      </c>
      <c r="E1133" s="3">
        <f>SUMIF('II K'!A:A,A1133,'II K'!B:B)</f>
        <v>0</v>
      </c>
      <c r="F1133" s="30">
        <f>SUMIF('II K'!A:A,A1133,'II K'!C:C)</f>
        <v>0</v>
      </c>
      <c r="G1133" s="30">
        <f>SUMIF('III K'!A:A,A1133,'III K'!B:B)</f>
        <v>0</v>
      </c>
      <c r="H1133" s="30">
        <f>SUMIF('III K'!A:A,A1133,'III K'!C:C)</f>
        <v>0</v>
      </c>
      <c r="I1133" s="30">
        <f>SUMIF('IV K'!A:A,A1133,'IV K'!B:B)</f>
        <v>0</v>
      </c>
      <c r="J1133" s="30">
        <f>SUMIF('IV K'!A:A,A1133,'IV K'!C:C)</f>
        <v>0</v>
      </c>
      <c r="K1133" s="2">
        <f>SUMIF('2021 BEZ CLP'!A:A,A1133,'2021 BEZ CLP'!B:B)</f>
        <v>0</v>
      </c>
      <c r="L1133" s="2">
        <f>SUMIF('2021 BEZ CLP'!A:A,A1133,'2021 BEZ CLP'!C:C)</f>
        <v>0</v>
      </c>
    </row>
    <row r="1134" spans="1:12">
      <c r="A1134" s="28"/>
      <c r="B1134" s="28"/>
      <c r="C1134" s="3">
        <f>SUMIF('I K'!A:A,A1134,'I K'!B:B)</f>
        <v>0</v>
      </c>
      <c r="D1134" s="3">
        <f>SUMIF('I K'!A:A,A1134,'I K'!C:C)</f>
        <v>0</v>
      </c>
      <c r="E1134" s="3">
        <f>SUMIF('II K'!A:A,A1134,'II K'!B:B)</f>
        <v>0</v>
      </c>
      <c r="F1134" s="30">
        <f>SUMIF('II K'!A:A,A1134,'II K'!C:C)</f>
        <v>0</v>
      </c>
      <c r="G1134" s="30">
        <f>SUMIF('III K'!A:A,A1134,'III K'!B:B)</f>
        <v>0</v>
      </c>
      <c r="H1134" s="30">
        <f>SUMIF('III K'!A:A,A1134,'III K'!C:C)</f>
        <v>0</v>
      </c>
      <c r="I1134" s="30">
        <f>SUMIF('IV K'!A:A,A1134,'IV K'!B:B)</f>
        <v>0</v>
      </c>
      <c r="J1134" s="30">
        <f>SUMIF('IV K'!A:A,A1134,'IV K'!C:C)</f>
        <v>0</v>
      </c>
      <c r="K1134" s="2">
        <f>SUMIF('2021 BEZ CLP'!A:A,A1134,'2021 BEZ CLP'!B:B)</f>
        <v>0</v>
      </c>
      <c r="L1134" s="2">
        <f>SUMIF('2021 BEZ CLP'!A:A,A1134,'2021 BEZ CLP'!C:C)</f>
        <v>0</v>
      </c>
    </row>
    <row r="1135" spans="1:12">
      <c r="A1135" s="28"/>
      <c r="B1135" s="28"/>
      <c r="C1135" s="3">
        <f>SUMIF('I K'!A:A,A1135,'I K'!B:B)</f>
        <v>0</v>
      </c>
      <c r="D1135" s="3">
        <f>SUMIF('I K'!A:A,A1135,'I K'!C:C)</f>
        <v>0</v>
      </c>
      <c r="E1135" s="3">
        <f>SUMIF('II K'!A:A,A1135,'II K'!B:B)</f>
        <v>0</v>
      </c>
      <c r="F1135" s="30">
        <f>SUMIF('II K'!A:A,A1135,'II K'!C:C)</f>
        <v>0</v>
      </c>
      <c r="G1135" s="30">
        <f>SUMIF('III K'!A:A,A1135,'III K'!B:B)</f>
        <v>0</v>
      </c>
      <c r="H1135" s="30">
        <f>SUMIF('III K'!A:A,A1135,'III K'!C:C)</f>
        <v>0</v>
      </c>
      <c r="I1135" s="30">
        <f>SUMIF('IV K'!A:A,A1135,'IV K'!B:B)</f>
        <v>0</v>
      </c>
      <c r="J1135" s="30">
        <f>SUMIF('IV K'!A:A,A1135,'IV K'!C:C)</f>
        <v>0</v>
      </c>
      <c r="K1135" s="2">
        <f>SUMIF('2021 BEZ CLP'!A:A,A1135,'2021 BEZ CLP'!B:B)</f>
        <v>0</v>
      </c>
      <c r="L1135" s="2">
        <f>SUMIF('2021 BEZ CLP'!A:A,A1135,'2021 BEZ CLP'!C:C)</f>
        <v>0</v>
      </c>
    </row>
    <row r="1136" spans="1:12">
      <c r="A1136" s="28"/>
      <c r="B1136" s="28"/>
      <c r="C1136" s="3">
        <f>SUMIF('I K'!A:A,A1136,'I K'!B:B)</f>
        <v>0</v>
      </c>
      <c r="D1136" s="3">
        <f>SUMIF('I K'!A:A,A1136,'I K'!C:C)</f>
        <v>0</v>
      </c>
      <c r="E1136" s="3">
        <f>SUMIF('II K'!A:A,A1136,'II K'!B:B)</f>
        <v>0</v>
      </c>
      <c r="F1136" s="30">
        <f>SUMIF('II K'!A:A,A1136,'II K'!C:C)</f>
        <v>0</v>
      </c>
      <c r="G1136" s="30">
        <f>SUMIF('III K'!A:A,A1136,'III K'!B:B)</f>
        <v>0</v>
      </c>
      <c r="H1136" s="30">
        <f>SUMIF('III K'!A:A,A1136,'III K'!C:C)</f>
        <v>0</v>
      </c>
      <c r="I1136" s="30">
        <f>SUMIF('IV K'!A:A,A1136,'IV K'!B:B)</f>
        <v>0</v>
      </c>
      <c r="J1136" s="30">
        <f>SUMIF('IV K'!A:A,A1136,'IV K'!C:C)</f>
        <v>0</v>
      </c>
      <c r="K1136" s="2">
        <f>SUMIF('2021 BEZ CLP'!A:A,A1136,'2021 BEZ CLP'!B:B)</f>
        <v>0</v>
      </c>
      <c r="L1136" s="2">
        <f>SUMIF('2021 BEZ CLP'!A:A,A1136,'2021 BEZ CLP'!C:C)</f>
        <v>0</v>
      </c>
    </row>
    <row r="1137" spans="1:12">
      <c r="A1137" s="28"/>
      <c r="B1137" s="28"/>
      <c r="C1137" s="3">
        <f>SUMIF('I K'!A:A,A1137,'I K'!B:B)</f>
        <v>0</v>
      </c>
      <c r="D1137" s="3">
        <f>SUMIF('I K'!A:A,A1137,'I K'!C:C)</f>
        <v>0</v>
      </c>
      <c r="E1137" s="3">
        <f>SUMIF('II K'!A:A,A1137,'II K'!B:B)</f>
        <v>0</v>
      </c>
      <c r="F1137" s="30">
        <f>SUMIF('II K'!A:A,A1137,'II K'!C:C)</f>
        <v>0</v>
      </c>
      <c r="G1137" s="30">
        <f>SUMIF('III K'!A:A,A1137,'III K'!B:B)</f>
        <v>0</v>
      </c>
      <c r="H1137" s="30">
        <f>SUMIF('III K'!A:A,A1137,'III K'!C:C)</f>
        <v>0</v>
      </c>
      <c r="I1137" s="30">
        <f>SUMIF('IV K'!A:A,A1137,'IV K'!B:B)</f>
        <v>0</v>
      </c>
      <c r="J1137" s="30">
        <f>SUMIF('IV K'!A:A,A1137,'IV K'!C:C)</f>
        <v>0</v>
      </c>
      <c r="K1137" s="4">
        <f>SUMIF('2021 BEZ CLP'!A:A,A1137,'2021 BEZ CLP'!B:B)</f>
        <v>0</v>
      </c>
      <c r="L1137" s="4">
        <f>SUMIF('2021 BEZ CLP'!A:A,A1137,'2021 BEZ CLP'!C:C)</f>
        <v>0</v>
      </c>
    </row>
    <row r="1138" spans="1:12">
      <c r="A1138" s="28"/>
      <c r="B1138" s="28"/>
      <c r="C1138" s="3">
        <f>SUMIF('I K'!A:A,A1138,'I K'!B:B)</f>
        <v>0</v>
      </c>
      <c r="D1138" s="3">
        <f>SUMIF('I K'!A:A,A1138,'I K'!C:C)</f>
        <v>0</v>
      </c>
      <c r="E1138" s="3">
        <f>SUMIF('II K'!A:A,A1138,'II K'!B:B)</f>
        <v>0</v>
      </c>
      <c r="F1138" s="30">
        <f>SUMIF('II K'!A:A,A1138,'II K'!C:C)</f>
        <v>0</v>
      </c>
      <c r="G1138" s="30">
        <f>SUMIF('III K'!A:A,A1138,'III K'!B:B)</f>
        <v>0</v>
      </c>
      <c r="H1138" s="30">
        <f>SUMIF('III K'!A:A,A1138,'III K'!C:C)</f>
        <v>0</v>
      </c>
      <c r="I1138" s="30">
        <f>SUMIF('IV K'!A:A,A1138,'IV K'!B:B)</f>
        <v>0</v>
      </c>
      <c r="J1138" s="30">
        <f>SUMIF('IV K'!A:A,A1138,'IV K'!C:C)</f>
        <v>0</v>
      </c>
      <c r="K1138" s="4">
        <f>SUMIF('2021 BEZ CLP'!A:A,A1138,'2021 BEZ CLP'!B:B)</f>
        <v>0</v>
      </c>
      <c r="L1138" s="4">
        <f>SUMIF('2021 BEZ CLP'!A:A,A1138,'2021 BEZ CLP'!C:C)</f>
        <v>0</v>
      </c>
    </row>
    <row r="1139" spans="1:12">
      <c r="A1139" s="28"/>
      <c r="B1139" s="28"/>
      <c r="C1139" s="3">
        <f>SUMIF('I K'!A:A,A1139,'I K'!B:B)</f>
        <v>0</v>
      </c>
      <c r="D1139" s="3">
        <f>SUMIF('I K'!A:A,A1139,'I K'!C:C)</f>
        <v>0</v>
      </c>
      <c r="E1139" s="3">
        <f>SUMIF('II K'!A:A,A1139,'II K'!B:B)</f>
        <v>0</v>
      </c>
      <c r="F1139" s="30">
        <f>SUMIF('II K'!A:A,A1139,'II K'!C:C)</f>
        <v>0</v>
      </c>
      <c r="G1139" s="30">
        <f>SUMIF('III K'!A:A,A1139,'III K'!B:B)</f>
        <v>0</v>
      </c>
      <c r="H1139" s="30">
        <f>SUMIF('III K'!A:A,A1139,'III K'!C:C)</f>
        <v>0</v>
      </c>
      <c r="I1139" s="30">
        <f>SUMIF('IV K'!A:A,A1139,'IV K'!B:B)</f>
        <v>0</v>
      </c>
      <c r="J1139" s="30">
        <f>SUMIF('IV K'!A:A,A1139,'IV K'!C:C)</f>
        <v>0</v>
      </c>
      <c r="K1139" s="4">
        <f>SUMIF('2021 BEZ CLP'!A:A,A1139,'2021 BEZ CLP'!B:B)</f>
        <v>0</v>
      </c>
      <c r="L1139" s="4">
        <f>SUMIF('2021 BEZ CLP'!A:A,A1139,'2021 BEZ CLP'!C:C)</f>
        <v>0</v>
      </c>
    </row>
    <row r="1140" spans="1:12">
      <c r="A1140" s="28"/>
      <c r="B1140" s="28"/>
      <c r="C1140" s="3">
        <f>SUMIF('I K'!A:A,A1140,'I K'!B:B)</f>
        <v>0</v>
      </c>
      <c r="D1140" s="3">
        <f>SUMIF('I K'!A:A,A1140,'I K'!C:C)</f>
        <v>0</v>
      </c>
      <c r="E1140" s="3">
        <f>SUMIF('II K'!A:A,A1140,'II K'!B:B)</f>
        <v>0</v>
      </c>
      <c r="F1140" s="30">
        <f>SUMIF('II K'!A:A,A1140,'II K'!C:C)</f>
        <v>0</v>
      </c>
      <c r="G1140" s="30">
        <f>SUMIF('III K'!A:A,A1140,'III K'!B:B)</f>
        <v>0</v>
      </c>
      <c r="H1140" s="30">
        <f>SUMIF('III K'!A:A,A1140,'III K'!C:C)</f>
        <v>0</v>
      </c>
      <c r="I1140" s="30">
        <f>SUMIF('IV K'!A:A,A1140,'IV K'!B:B)</f>
        <v>0</v>
      </c>
      <c r="J1140" s="30">
        <f>SUMIF('IV K'!A:A,A1140,'IV K'!C:C)</f>
        <v>0</v>
      </c>
      <c r="K1140" s="4">
        <f>SUMIF('2021 BEZ CLP'!A:A,A1140,'2021 BEZ CLP'!B:B)</f>
        <v>0</v>
      </c>
      <c r="L1140" s="4">
        <f>SUMIF('2021 BEZ CLP'!A:A,A1140,'2021 BEZ CLP'!C:C)</f>
        <v>0</v>
      </c>
    </row>
    <row r="1141" spans="1:12">
      <c r="A1141" s="28"/>
      <c r="B1141" s="28"/>
      <c r="C1141" s="3">
        <f>SUMIF('I K'!A:A,A1141,'I K'!B:B)</f>
        <v>0</v>
      </c>
      <c r="D1141" s="3">
        <f>SUMIF('I K'!A:A,A1141,'I K'!C:C)</f>
        <v>0</v>
      </c>
      <c r="E1141" s="3">
        <f>SUMIF('II K'!A:A,A1141,'II K'!B:B)</f>
        <v>0</v>
      </c>
      <c r="F1141" s="30">
        <f>SUMIF('II K'!A:A,A1141,'II K'!C:C)</f>
        <v>0</v>
      </c>
      <c r="G1141" s="30">
        <f>SUMIF('III K'!A:A,A1141,'III K'!B:B)</f>
        <v>0</v>
      </c>
      <c r="H1141" s="30">
        <f>SUMIF('III K'!A:A,A1141,'III K'!C:C)</f>
        <v>0</v>
      </c>
      <c r="I1141" s="30">
        <f>SUMIF('IV K'!A:A,A1141,'IV K'!B:B)</f>
        <v>0</v>
      </c>
      <c r="J1141" s="30">
        <f>SUMIF('IV K'!A:A,A1141,'IV K'!C:C)</f>
        <v>0</v>
      </c>
      <c r="K1141" s="4">
        <f>SUMIF('2021 BEZ CLP'!A:A,A1141,'2021 BEZ CLP'!B:B)</f>
        <v>0</v>
      </c>
      <c r="L1141" s="4">
        <f>SUMIF('2021 BEZ CLP'!A:A,A1141,'2021 BEZ CLP'!C:C)</f>
        <v>0</v>
      </c>
    </row>
    <row r="1142" spans="1:12">
      <c r="A1142" s="28"/>
      <c r="B1142" s="28"/>
      <c r="C1142" s="3">
        <f>SUMIF('I K'!A:A,A1142,'I K'!B:B)</f>
        <v>0</v>
      </c>
      <c r="D1142" s="3">
        <f>SUMIF('I K'!A:A,A1142,'I K'!C:C)</f>
        <v>0</v>
      </c>
      <c r="E1142" s="3">
        <f>SUMIF('II K'!A:A,A1142,'II K'!B:B)</f>
        <v>0</v>
      </c>
      <c r="F1142" s="30">
        <f>SUMIF('II K'!A:A,A1142,'II K'!C:C)</f>
        <v>0</v>
      </c>
      <c r="G1142" s="30">
        <f>SUMIF('III K'!A:A,A1142,'III K'!B:B)</f>
        <v>0</v>
      </c>
      <c r="H1142" s="30">
        <f>SUMIF('III K'!A:A,A1142,'III K'!C:C)</f>
        <v>0</v>
      </c>
      <c r="I1142" s="30">
        <f>SUMIF('IV K'!A:A,A1142,'IV K'!B:B)</f>
        <v>0</v>
      </c>
      <c r="J1142" s="30">
        <f>SUMIF('IV K'!A:A,A1142,'IV K'!C:C)</f>
        <v>0</v>
      </c>
      <c r="K1142" s="4">
        <f>SUMIF('2021 BEZ CLP'!A:A,A1142,'2021 BEZ CLP'!B:B)</f>
        <v>0</v>
      </c>
      <c r="L1142" s="4">
        <f>SUMIF('2021 BEZ CLP'!A:A,A1142,'2021 BEZ CLP'!C:C)</f>
        <v>0</v>
      </c>
    </row>
    <row r="1143" spans="1:12">
      <c r="A1143" s="28"/>
      <c r="B1143" s="28"/>
      <c r="C1143" s="3">
        <f>SUMIF('I K'!A:A,A1143,'I K'!B:B)</f>
        <v>0</v>
      </c>
      <c r="D1143" s="3">
        <f>SUMIF('I K'!A:A,A1143,'I K'!C:C)</f>
        <v>0</v>
      </c>
      <c r="E1143" s="3">
        <f>SUMIF('II K'!A:A,A1143,'II K'!B:B)</f>
        <v>0</v>
      </c>
      <c r="F1143" s="30">
        <f>SUMIF('II K'!A:A,A1143,'II K'!C:C)</f>
        <v>0</v>
      </c>
      <c r="G1143" s="30">
        <f>SUMIF('III K'!A:A,A1143,'III K'!B:B)</f>
        <v>0</v>
      </c>
      <c r="H1143" s="30">
        <f>SUMIF('III K'!A:A,A1143,'III K'!C:C)</f>
        <v>0</v>
      </c>
      <c r="I1143" s="30">
        <f>SUMIF('IV K'!A:A,A1143,'IV K'!B:B)</f>
        <v>0</v>
      </c>
      <c r="J1143" s="30">
        <f>SUMIF('IV K'!A:A,A1143,'IV K'!C:C)</f>
        <v>0</v>
      </c>
      <c r="K1143" s="4">
        <f>SUMIF('2021 BEZ CLP'!A:A,A1143,'2021 BEZ CLP'!B:B)</f>
        <v>0</v>
      </c>
      <c r="L1143" s="4">
        <f>SUMIF('2021 BEZ CLP'!A:A,A1143,'2021 BEZ CLP'!C:C)</f>
        <v>0</v>
      </c>
    </row>
    <row r="1144" spans="1:12">
      <c r="A1144" s="28"/>
      <c r="B1144" s="28"/>
      <c r="C1144" s="3">
        <f>SUMIF('I K'!A:A,A1144,'I K'!B:B)</f>
        <v>0</v>
      </c>
      <c r="D1144" s="3">
        <f>SUMIF('I K'!A:A,A1144,'I K'!C:C)</f>
        <v>0</v>
      </c>
      <c r="E1144" s="3">
        <f>SUMIF('II K'!A:A,A1144,'II K'!B:B)</f>
        <v>0</v>
      </c>
      <c r="F1144" s="30">
        <f>SUMIF('II K'!A:A,A1144,'II K'!C:C)</f>
        <v>0</v>
      </c>
      <c r="G1144" s="30">
        <f>SUMIF('III K'!A:A,A1144,'III K'!B:B)</f>
        <v>0</v>
      </c>
      <c r="H1144" s="30">
        <f>SUMIF('III K'!A:A,A1144,'III K'!C:C)</f>
        <v>0</v>
      </c>
      <c r="I1144" s="30">
        <f>SUMIF('IV K'!A:A,A1144,'IV K'!B:B)</f>
        <v>0</v>
      </c>
      <c r="J1144" s="30">
        <f>SUMIF('IV K'!A:A,A1144,'IV K'!C:C)</f>
        <v>0</v>
      </c>
      <c r="K1144" s="4">
        <f>SUMIF('2021 BEZ CLP'!A:A,A1144,'2021 BEZ CLP'!B:B)</f>
        <v>0</v>
      </c>
      <c r="L1144" s="4">
        <f>SUMIF('2021 BEZ CLP'!A:A,A1144,'2021 BEZ CLP'!C:C)</f>
        <v>0</v>
      </c>
    </row>
    <row r="1145" spans="1:12">
      <c r="A1145" s="28"/>
      <c r="B1145" s="28"/>
      <c r="C1145" s="3">
        <f>SUMIF('I K'!A:A,A1145,'I K'!B:B)</f>
        <v>0</v>
      </c>
      <c r="D1145" s="3">
        <f>SUMIF('I K'!A:A,A1145,'I K'!C:C)</f>
        <v>0</v>
      </c>
      <c r="E1145" s="3">
        <f>SUMIF('II K'!A:A,A1145,'II K'!B:B)</f>
        <v>0</v>
      </c>
      <c r="F1145" s="30">
        <f>SUMIF('II K'!A:A,A1145,'II K'!C:C)</f>
        <v>0</v>
      </c>
      <c r="G1145" s="30">
        <f>SUMIF('III K'!A:A,A1145,'III K'!B:B)</f>
        <v>0</v>
      </c>
      <c r="H1145" s="30">
        <f>SUMIF('III K'!A:A,A1145,'III K'!C:C)</f>
        <v>0</v>
      </c>
      <c r="I1145" s="30">
        <f>SUMIF('IV K'!A:A,A1145,'IV K'!B:B)</f>
        <v>0</v>
      </c>
      <c r="J1145" s="30">
        <f>SUMIF('IV K'!A:A,A1145,'IV K'!C:C)</f>
        <v>0</v>
      </c>
      <c r="K1145" s="4">
        <f>SUMIF('2021 BEZ CLP'!A:A,A1145,'2021 BEZ CLP'!B:B)</f>
        <v>0</v>
      </c>
      <c r="L1145" s="4">
        <f>SUMIF('2021 BEZ CLP'!A:A,A1145,'2021 BEZ CLP'!C:C)</f>
        <v>0</v>
      </c>
    </row>
    <row r="1146" spans="1:12">
      <c r="A1146" s="28"/>
      <c r="B1146" s="28"/>
      <c r="C1146" s="3">
        <f>SUMIF('I K'!A:A,A1146,'I K'!B:B)</f>
        <v>0</v>
      </c>
      <c r="D1146" s="3">
        <f>SUMIF('I K'!A:A,A1146,'I K'!C:C)</f>
        <v>0</v>
      </c>
      <c r="E1146" s="3">
        <f>SUMIF('II K'!A:A,A1146,'II K'!B:B)</f>
        <v>0</v>
      </c>
      <c r="F1146" s="30">
        <f>SUMIF('II K'!A:A,A1146,'II K'!C:C)</f>
        <v>0</v>
      </c>
      <c r="G1146" s="30">
        <f>SUMIF('III K'!A:A,A1146,'III K'!B:B)</f>
        <v>0</v>
      </c>
      <c r="H1146" s="30">
        <f>SUMIF('III K'!A:A,A1146,'III K'!C:C)</f>
        <v>0</v>
      </c>
      <c r="I1146" s="30">
        <f>SUMIF('IV K'!A:A,A1146,'IV K'!B:B)</f>
        <v>0</v>
      </c>
      <c r="J1146" s="30">
        <f>SUMIF('IV K'!A:A,A1146,'IV K'!C:C)</f>
        <v>0</v>
      </c>
      <c r="K1146" s="4">
        <f>SUMIF('2021 BEZ CLP'!A:A,A1146,'2021 BEZ CLP'!B:B)</f>
        <v>0</v>
      </c>
      <c r="L1146" s="4">
        <f>SUMIF('2021 BEZ CLP'!A:A,A1146,'2021 BEZ CLP'!C:C)</f>
        <v>0</v>
      </c>
    </row>
    <row r="1147" spans="1:12">
      <c r="A1147" s="28"/>
      <c r="B1147" s="28"/>
      <c r="C1147" s="3">
        <f>SUMIF('I K'!A:A,A1147,'I K'!B:B)</f>
        <v>0</v>
      </c>
      <c r="D1147" s="3">
        <f>SUMIF('I K'!A:A,A1147,'I K'!C:C)</f>
        <v>0</v>
      </c>
      <c r="E1147" s="3">
        <f>SUMIF('II K'!A:A,A1147,'II K'!B:B)</f>
        <v>0</v>
      </c>
      <c r="F1147" s="30">
        <f>SUMIF('II K'!A:A,A1147,'II K'!C:C)</f>
        <v>0</v>
      </c>
      <c r="G1147" s="30">
        <f>SUMIF('III K'!A:A,A1147,'III K'!B:B)</f>
        <v>0</v>
      </c>
      <c r="H1147" s="30">
        <f>SUMIF('III K'!A:A,A1147,'III K'!C:C)</f>
        <v>0</v>
      </c>
      <c r="I1147" s="30">
        <f>SUMIF('IV K'!A:A,A1147,'IV K'!B:B)</f>
        <v>0</v>
      </c>
      <c r="J1147" s="30">
        <f>SUMIF('IV K'!A:A,A1147,'IV K'!C:C)</f>
        <v>0</v>
      </c>
      <c r="K1147" s="4">
        <f>SUMIF('2021 BEZ CLP'!A:A,A1147,'2021 BEZ CLP'!B:B)</f>
        <v>0</v>
      </c>
      <c r="L1147" s="4">
        <f>SUMIF('2021 BEZ CLP'!A:A,A1147,'2021 BEZ CLP'!C:C)</f>
        <v>0</v>
      </c>
    </row>
    <row r="1148" spans="1:12">
      <c r="A1148" s="28"/>
      <c r="B1148" s="28"/>
      <c r="C1148" s="3">
        <f>SUMIF('I K'!A:A,A1148,'I K'!B:B)</f>
        <v>0</v>
      </c>
      <c r="D1148" s="3">
        <f>SUMIF('I K'!A:A,A1148,'I K'!C:C)</f>
        <v>0</v>
      </c>
      <c r="E1148" s="3">
        <f>SUMIF('II K'!A:A,A1148,'II K'!B:B)</f>
        <v>0</v>
      </c>
      <c r="F1148" s="30">
        <f>SUMIF('II K'!A:A,A1148,'II K'!C:C)</f>
        <v>0</v>
      </c>
      <c r="G1148" s="30">
        <f>SUMIF('III K'!A:A,A1148,'III K'!B:B)</f>
        <v>0</v>
      </c>
      <c r="H1148" s="30">
        <f>SUMIF('III K'!A:A,A1148,'III K'!C:C)</f>
        <v>0</v>
      </c>
      <c r="I1148" s="30">
        <f>SUMIF('IV K'!A:A,A1148,'IV K'!B:B)</f>
        <v>0</v>
      </c>
      <c r="J1148" s="30">
        <f>SUMIF('IV K'!A:A,A1148,'IV K'!C:C)</f>
        <v>0</v>
      </c>
      <c r="K1148" s="4">
        <f>SUMIF('2021 BEZ CLP'!A:A,A1148,'2021 BEZ CLP'!B:B)</f>
        <v>0</v>
      </c>
      <c r="L1148" s="4">
        <f>SUMIF('2021 BEZ CLP'!A:A,A1148,'2021 BEZ CLP'!C:C)</f>
        <v>0</v>
      </c>
    </row>
    <row r="1149" spans="1:12">
      <c r="A1149" s="28"/>
      <c r="B1149" s="28"/>
      <c r="C1149" s="3">
        <f>SUMIF('I K'!A:A,A1149,'I K'!B:B)</f>
        <v>0</v>
      </c>
      <c r="D1149" s="3">
        <f>SUMIF('I K'!A:A,A1149,'I K'!C:C)</f>
        <v>0</v>
      </c>
      <c r="E1149" s="3">
        <f>SUMIF('II K'!A:A,A1149,'II K'!B:B)</f>
        <v>0</v>
      </c>
      <c r="F1149" s="30">
        <f>SUMIF('II K'!A:A,A1149,'II K'!C:C)</f>
        <v>0</v>
      </c>
      <c r="G1149" s="30">
        <f>SUMIF('III K'!A:A,A1149,'III K'!B:B)</f>
        <v>0</v>
      </c>
      <c r="H1149" s="30">
        <f>SUMIF('III K'!A:A,A1149,'III K'!C:C)</f>
        <v>0</v>
      </c>
      <c r="I1149" s="30">
        <f>SUMIF('IV K'!A:A,A1149,'IV K'!B:B)</f>
        <v>0</v>
      </c>
      <c r="J1149" s="30">
        <f>SUMIF('IV K'!A:A,A1149,'IV K'!C:C)</f>
        <v>0</v>
      </c>
      <c r="K1149" s="4">
        <f>SUMIF('2021 BEZ CLP'!A:A,A1149,'2021 BEZ CLP'!B:B)</f>
        <v>0</v>
      </c>
      <c r="L1149" s="4">
        <f>SUMIF('2021 BEZ CLP'!A:A,A1149,'2021 BEZ CLP'!C:C)</f>
        <v>0</v>
      </c>
    </row>
    <row r="1150" spans="1:12">
      <c r="A1150" s="28"/>
      <c r="B1150" s="28"/>
      <c r="C1150" s="3">
        <f>SUMIF('I K'!A:A,A1150,'I K'!B:B)</f>
        <v>0</v>
      </c>
      <c r="D1150" s="3">
        <f>SUMIF('I K'!A:A,A1150,'I K'!C:C)</f>
        <v>0</v>
      </c>
      <c r="E1150" s="3">
        <f>SUMIF('II K'!A:A,A1150,'II K'!B:B)</f>
        <v>0</v>
      </c>
      <c r="F1150" s="30">
        <f>SUMIF('II K'!A:A,A1150,'II K'!C:C)</f>
        <v>0</v>
      </c>
      <c r="G1150" s="30">
        <f>SUMIF('III K'!A:A,A1150,'III K'!B:B)</f>
        <v>0</v>
      </c>
      <c r="H1150" s="30">
        <f>SUMIF('III K'!A:A,A1150,'III K'!C:C)</f>
        <v>0</v>
      </c>
      <c r="I1150" s="30">
        <f>SUMIF('IV K'!A:A,A1150,'IV K'!B:B)</f>
        <v>0</v>
      </c>
      <c r="J1150" s="30">
        <f>SUMIF('IV K'!A:A,A1150,'IV K'!C:C)</f>
        <v>0</v>
      </c>
      <c r="K1150" s="4">
        <f>SUMIF('2021 BEZ CLP'!A:A,A1150,'2021 BEZ CLP'!B:B)</f>
        <v>0</v>
      </c>
      <c r="L1150" s="4">
        <f>SUMIF('2021 BEZ CLP'!A:A,A1150,'2021 BEZ CLP'!C:C)</f>
        <v>0</v>
      </c>
    </row>
    <row r="1151" spans="1:12">
      <c r="A1151" s="28"/>
      <c r="B1151" s="28"/>
      <c r="C1151" s="3">
        <f>SUMIF('I K'!A:A,A1151,'I K'!B:B)</f>
        <v>0</v>
      </c>
      <c r="D1151" s="3">
        <f>SUMIF('I K'!A:A,A1151,'I K'!C:C)</f>
        <v>0</v>
      </c>
      <c r="E1151" s="3">
        <f>SUMIF('II K'!A:A,A1151,'II K'!B:B)</f>
        <v>0</v>
      </c>
      <c r="F1151" s="30">
        <f>SUMIF('II K'!A:A,A1151,'II K'!C:C)</f>
        <v>0</v>
      </c>
      <c r="G1151" s="30">
        <f>SUMIF('III K'!A:A,A1151,'III K'!B:B)</f>
        <v>0</v>
      </c>
      <c r="H1151" s="30">
        <f>SUMIF('III K'!A:A,A1151,'III K'!C:C)</f>
        <v>0</v>
      </c>
      <c r="I1151" s="30">
        <f>SUMIF('IV K'!A:A,A1151,'IV K'!B:B)</f>
        <v>0</v>
      </c>
      <c r="J1151" s="30">
        <f>SUMIF('IV K'!A:A,A1151,'IV K'!C:C)</f>
        <v>0</v>
      </c>
      <c r="K1151" s="24">
        <f>SUMIF('2021 BEZ CLP'!A:A,A1151,'2021 BEZ CLP'!B:B)</f>
        <v>0</v>
      </c>
      <c r="L1151" s="24">
        <f>SUMIF('2021 BEZ CLP'!A:A,A1151,'2021 BEZ CLP'!C:C)</f>
        <v>0</v>
      </c>
    </row>
    <row r="1152" spans="1:12">
      <c r="A1152" s="28"/>
      <c r="B1152" s="28"/>
      <c r="C1152" s="3">
        <f>SUMIF('I K'!A:A,A1152,'I K'!B:B)</f>
        <v>0</v>
      </c>
      <c r="D1152" s="3">
        <f>SUMIF('I K'!A:A,A1152,'I K'!C:C)</f>
        <v>0</v>
      </c>
      <c r="E1152" s="3">
        <f>SUMIF('II K'!A:A,A1152,'II K'!B:B)</f>
        <v>0</v>
      </c>
      <c r="F1152" s="30">
        <f>SUMIF('II K'!A:A,A1152,'II K'!C:C)</f>
        <v>0</v>
      </c>
      <c r="G1152" s="30">
        <f>SUMIF('III K'!A:A,A1152,'III K'!B:B)</f>
        <v>0</v>
      </c>
      <c r="H1152" s="30">
        <f>SUMIF('III K'!A:A,A1152,'III K'!C:C)</f>
        <v>0</v>
      </c>
      <c r="I1152" s="30">
        <f>SUMIF('IV K'!A:A,A1152,'IV K'!B:B)</f>
        <v>0</v>
      </c>
      <c r="J1152" s="30">
        <f>SUMIF('IV K'!A:A,A1152,'IV K'!C:C)</f>
        <v>0</v>
      </c>
      <c r="K1152" s="30">
        <f>SUMIF('2021 BEZ CLP'!A:A,A1152,'2021 BEZ CLP'!B:B)</f>
        <v>0</v>
      </c>
      <c r="L1152" s="30">
        <f>SUMIF('2021 BEZ CLP'!A:A,A1152,'2021 BEZ CLP'!C:C)</f>
        <v>0</v>
      </c>
    </row>
    <row r="1153" spans="1:12">
      <c r="A1153" s="28"/>
      <c r="B1153" s="28"/>
      <c r="C1153" s="3">
        <f>SUMIF('I K'!A:A,A1153,'I K'!B:B)</f>
        <v>0</v>
      </c>
      <c r="D1153" s="3">
        <f>SUMIF('I K'!A:A,A1153,'I K'!C:C)</f>
        <v>0</v>
      </c>
      <c r="E1153" s="3">
        <f>SUMIF('II K'!A:A,A1153,'II K'!B:B)</f>
        <v>0</v>
      </c>
      <c r="F1153" s="30">
        <f>SUMIF('II K'!A:A,A1153,'II K'!C:C)</f>
        <v>0</v>
      </c>
      <c r="G1153" s="30">
        <f>SUMIF('III K'!A:A,A1153,'III K'!B:B)</f>
        <v>0</v>
      </c>
      <c r="H1153" s="30">
        <f>SUMIF('III K'!A:A,A1153,'III K'!C:C)</f>
        <v>0</v>
      </c>
      <c r="I1153" s="30">
        <f>SUMIF('IV K'!A:A,A1153,'IV K'!B:B)</f>
        <v>0</v>
      </c>
      <c r="J1153" s="30">
        <f>SUMIF('IV K'!A:A,A1153,'IV K'!C:C)</f>
        <v>0</v>
      </c>
      <c r="K1153" s="30">
        <f>SUMIF('2021 BEZ CLP'!A:A,A1153,'2021 BEZ CLP'!B:B)</f>
        <v>0</v>
      </c>
      <c r="L1153" s="30">
        <f>SUMIF('2021 BEZ CLP'!A:A,A1153,'2021 BEZ CLP'!C:C)</f>
        <v>0</v>
      </c>
    </row>
    <row r="1154" spans="1:12">
      <c r="A1154" s="28"/>
      <c r="B1154" s="28"/>
      <c r="C1154" s="3">
        <f>SUMIF('I K'!A:A,A1154,'I K'!B:B)</f>
        <v>0</v>
      </c>
      <c r="D1154" s="3">
        <f>SUMIF('I K'!A:A,A1154,'I K'!C:C)</f>
        <v>0</v>
      </c>
      <c r="E1154" s="3">
        <f>SUMIF('II K'!A:A,A1154,'II K'!B:B)</f>
        <v>0</v>
      </c>
      <c r="F1154" s="30">
        <f>SUMIF('II K'!A:A,A1154,'II K'!C:C)</f>
        <v>0</v>
      </c>
      <c r="G1154" s="30">
        <f>SUMIF('III K'!A:A,A1154,'III K'!B:B)</f>
        <v>0</v>
      </c>
      <c r="H1154" s="30">
        <f>SUMIF('III K'!A:A,A1154,'III K'!C:C)</f>
        <v>0</v>
      </c>
      <c r="I1154" s="30">
        <f>SUMIF('IV K'!A:A,A1154,'IV K'!B:B)</f>
        <v>0</v>
      </c>
      <c r="J1154" s="30">
        <f>SUMIF('IV K'!A:A,A1154,'IV K'!C:C)</f>
        <v>0</v>
      </c>
      <c r="K1154" s="30">
        <f>SUMIF('2021 BEZ CLP'!A:A,A1154,'2021 BEZ CLP'!B:B)</f>
        <v>0</v>
      </c>
      <c r="L1154" s="30">
        <f>SUMIF('2021 BEZ CLP'!A:A,A1154,'2021 BEZ CLP'!C:C)</f>
        <v>0</v>
      </c>
    </row>
    <row r="1155" spans="1:12">
      <c r="A1155" s="28"/>
      <c r="B1155" s="28"/>
      <c r="C1155" s="3">
        <f>SUMIF('I K'!A:A,A1155,'I K'!B:B)</f>
        <v>0</v>
      </c>
      <c r="D1155" s="3">
        <f>SUMIF('I K'!A:A,A1155,'I K'!C:C)</f>
        <v>0</v>
      </c>
      <c r="E1155" s="3">
        <f>SUMIF('II K'!A:A,A1155,'II K'!B:B)</f>
        <v>0</v>
      </c>
      <c r="F1155" s="30">
        <f>SUMIF('II K'!A:A,A1155,'II K'!C:C)</f>
        <v>0</v>
      </c>
      <c r="G1155" s="30">
        <f>SUMIF('III K'!A:A,A1155,'III K'!B:B)</f>
        <v>0</v>
      </c>
      <c r="H1155" s="30">
        <f>SUMIF('III K'!A:A,A1155,'III K'!C:C)</f>
        <v>0</v>
      </c>
      <c r="I1155" s="30">
        <f>SUMIF('IV K'!A:A,A1155,'IV K'!B:B)</f>
        <v>0</v>
      </c>
      <c r="J1155" s="30">
        <f>SUMIF('IV K'!A:A,A1155,'IV K'!C:C)</f>
        <v>0</v>
      </c>
      <c r="K1155" s="30">
        <f>SUMIF('2021 BEZ CLP'!A:A,A1155,'2021 BEZ CLP'!B:B)</f>
        <v>0</v>
      </c>
      <c r="L1155" s="30">
        <f>SUMIF('2021 BEZ CLP'!A:A,A1155,'2021 BEZ CLP'!C:C)</f>
        <v>0</v>
      </c>
    </row>
    <row r="1156" spans="1:12">
      <c r="A1156" s="28"/>
      <c r="B1156" s="28"/>
      <c r="C1156" s="3">
        <f>SUMIF('I K'!A:A,A1156,'I K'!B:B)</f>
        <v>0</v>
      </c>
      <c r="D1156" s="3">
        <f>SUMIF('I K'!A:A,A1156,'I K'!C:C)</f>
        <v>0</v>
      </c>
      <c r="E1156" s="3">
        <f>SUMIF('II K'!A:A,A1156,'II K'!B:B)</f>
        <v>0</v>
      </c>
      <c r="F1156" s="30">
        <f>SUMIF('II K'!A:A,A1156,'II K'!C:C)</f>
        <v>0</v>
      </c>
      <c r="G1156" s="30">
        <f>SUMIF('III K'!A:A,A1156,'III K'!B:B)</f>
        <v>0</v>
      </c>
      <c r="H1156" s="30">
        <f>SUMIF('III K'!A:A,A1156,'III K'!C:C)</f>
        <v>0</v>
      </c>
      <c r="I1156" s="30">
        <f>SUMIF('IV K'!A:A,A1156,'IV K'!B:B)</f>
        <v>0</v>
      </c>
      <c r="J1156" s="30">
        <f>SUMIF('IV K'!A:A,A1156,'IV K'!C:C)</f>
        <v>0</v>
      </c>
      <c r="K1156" s="30">
        <f>SUMIF('2021 BEZ CLP'!A:A,A1156,'2021 BEZ CLP'!B:B)</f>
        <v>0</v>
      </c>
      <c r="L1156" s="30">
        <f>SUMIF('2021 BEZ CLP'!A:A,A1156,'2021 BEZ CLP'!C:C)</f>
        <v>0</v>
      </c>
    </row>
    <row r="1157" spans="1:12">
      <c r="A1157" s="28"/>
      <c r="B1157" s="28"/>
      <c r="C1157" s="3">
        <f>SUMIF('I K'!A:A,A1157,'I K'!B:B)</f>
        <v>0</v>
      </c>
      <c r="D1157" s="3">
        <f>SUMIF('I K'!A:A,A1157,'I K'!C:C)</f>
        <v>0</v>
      </c>
      <c r="E1157" s="3">
        <f>SUMIF('II K'!A:A,A1157,'II K'!B:B)</f>
        <v>0</v>
      </c>
      <c r="F1157" s="30">
        <f>SUMIF('II K'!A:A,A1157,'II K'!C:C)</f>
        <v>0</v>
      </c>
      <c r="G1157" s="30">
        <f>SUMIF('III K'!A:A,A1157,'III K'!B:B)</f>
        <v>0</v>
      </c>
      <c r="H1157" s="30">
        <f>SUMIF('III K'!A:A,A1157,'III K'!C:C)</f>
        <v>0</v>
      </c>
      <c r="I1157" s="30">
        <f>SUMIF('IV K'!A:A,A1157,'IV K'!B:B)</f>
        <v>0</v>
      </c>
      <c r="J1157" s="30">
        <f>SUMIF('IV K'!A:A,A1157,'IV K'!C:C)</f>
        <v>0</v>
      </c>
      <c r="K1157" s="30">
        <f>SUMIF('2021 BEZ CLP'!A:A,A1157,'2021 BEZ CLP'!B:B)</f>
        <v>0</v>
      </c>
      <c r="L1157" s="30">
        <f>SUMIF('2021 BEZ CLP'!A:A,A1157,'2021 BEZ CLP'!C:C)</f>
        <v>0</v>
      </c>
    </row>
    <row r="1158" spans="1:12">
      <c r="A1158" s="28"/>
      <c r="B1158" s="28"/>
      <c r="C1158" s="3">
        <f>SUMIF('I K'!A:A,A1158,'I K'!B:B)</f>
        <v>0</v>
      </c>
      <c r="D1158" s="3">
        <f>SUMIF('I K'!A:A,A1158,'I K'!C:C)</f>
        <v>0</v>
      </c>
      <c r="E1158" s="3">
        <f>SUMIF('II K'!A:A,A1158,'II K'!B:B)</f>
        <v>0</v>
      </c>
      <c r="F1158" s="30">
        <f>SUMIF('II K'!A:A,A1158,'II K'!C:C)</f>
        <v>0</v>
      </c>
      <c r="G1158" s="30">
        <f>SUMIF('III K'!A:A,A1158,'III K'!B:B)</f>
        <v>0</v>
      </c>
      <c r="H1158" s="30">
        <f>SUMIF('III K'!A:A,A1158,'III K'!C:C)</f>
        <v>0</v>
      </c>
      <c r="I1158" s="30">
        <f>SUMIF('IV K'!A:A,A1158,'IV K'!B:B)</f>
        <v>0</v>
      </c>
      <c r="J1158" s="30">
        <f>SUMIF('IV K'!A:A,A1158,'IV K'!C:C)</f>
        <v>0</v>
      </c>
      <c r="K1158" s="30">
        <f>SUMIF('2021 BEZ CLP'!A:A,A1158,'2021 BEZ CLP'!B:B)</f>
        <v>0</v>
      </c>
      <c r="L1158" s="30">
        <f>SUMIF('2021 BEZ CLP'!A:A,A1158,'2021 BEZ CLP'!C:C)</f>
        <v>0</v>
      </c>
    </row>
    <row r="1159" spans="1:12">
      <c r="A1159" s="28"/>
      <c r="B1159" s="28"/>
      <c r="C1159" s="3">
        <f>SUMIF('I K'!A:A,A1159,'I K'!B:B)</f>
        <v>0</v>
      </c>
      <c r="D1159" s="3">
        <f>SUMIF('I K'!A:A,A1159,'I K'!C:C)</f>
        <v>0</v>
      </c>
      <c r="E1159" s="3">
        <f>SUMIF('II K'!A:A,A1159,'II K'!B:B)</f>
        <v>0</v>
      </c>
      <c r="F1159" s="30">
        <f>SUMIF('II K'!A:A,A1159,'II K'!C:C)</f>
        <v>0</v>
      </c>
      <c r="G1159" s="30">
        <f>SUMIF('III K'!A:A,A1159,'III K'!B:B)</f>
        <v>0</v>
      </c>
      <c r="H1159" s="30">
        <f>SUMIF('III K'!A:A,A1159,'III K'!C:C)</f>
        <v>0</v>
      </c>
      <c r="I1159" s="30">
        <f>SUMIF('IV K'!A:A,A1159,'IV K'!B:B)</f>
        <v>0</v>
      </c>
      <c r="J1159" s="30">
        <f>SUMIF('IV K'!A:A,A1159,'IV K'!C:C)</f>
        <v>0</v>
      </c>
      <c r="K1159" s="30">
        <f>SUMIF('2021 BEZ CLP'!A:A,A1159,'2021 BEZ CLP'!B:B)</f>
        <v>0</v>
      </c>
      <c r="L1159" s="30">
        <f>SUMIF('2021 BEZ CLP'!A:A,A1159,'2021 BEZ CLP'!C:C)</f>
        <v>0</v>
      </c>
    </row>
    <row r="1160" spans="1:12">
      <c r="A1160" s="28"/>
      <c r="B1160" s="28"/>
      <c r="C1160" s="3">
        <f>SUMIF('I K'!A:A,A1160,'I K'!B:B)</f>
        <v>0</v>
      </c>
      <c r="D1160" s="3">
        <f>SUMIF('I K'!A:A,A1160,'I K'!C:C)</f>
        <v>0</v>
      </c>
      <c r="E1160" s="3">
        <f>SUMIF('II K'!A:A,A1160,'II K'!B:B)</f>
        <v>0</v>
      </c>
      <c r="F1160" s="30">
        <f>SUMIF('II K'!A:A,A1160,'II K'!C:C)</f>
        <v>0</v>
      </c>
      <c r="G1160" s="30">
        <f>SUMIF('III K'!A:A,A1160,'III K'!B:B)</f>
        <v>0</v>
      </c>
      <c r="H1160" s="30">
        <f>SUMIF('III K'!A:A,A1160,'III K'!C:C)</f>
        <v>0</v>
      </c>
      <c r="I1160" s="30">
        <f>SUMIF('IV K'!A:A,A1160,'IV K'!B:B)</f>
        <v>0</v>
      </c>
      <c r="J1160" s="30">
        <f>SUMIF('IV K'!A:A,A1160,'IV K'!C:C)</f>
        <v>0</v>
      </c>
      <c r="K1160" s="30">
        <f>SUMIF('2021 BEZ CLP'!A:A,A1160,'2021 BEZ CLP'!B:B)</f>
        <v>0</v>
      </c>
      <c r="L1160" s="30">
        <f>SUMIF('2021 BEZ CLP'!A:A,A1160,'2021 BEZ CLP'!C:C)</f>
        <v>0</v>
      </c>
    </row>
    <row r="1161" spans="1:12">
      <c r="A1161" s="28"/>
      <c r="B1161" s="28"/>
      <c r="C1161" s="3">
        <f>SUMIF('I K'!A:A,A1161,'I K'!B:B)</f>
        <v>0</v>
      </c>
      <c r="D1161" s="3">
        <f>SUMIF('I K'!A:A,A1161,'I K'!C:C)</f>
        <v>0</v>
      </c>
      <c r="E1161" s="3">
        <f>SUMIF('II K'!A:A,A1161,'II K'!B:B)</f>
        <v>0</v>
      </c>
      <c r="F1161" s="30">
        <f>SUMIF('II K'!A:A,A1161,'II K'!C:C)</f>
        <v>0</v>
      </c>
      <c r="G1161" s="30">
        <f>SUMIF('III K'!A:A,A1161,'III K'!B:B)</f>
        <v>0</v>
      </c>
      <c r="H1161" s="30">
        <f>SUMIF('III K'!A:A,A1161,'III K'!C:C)</f>
        <v>0</v>
      </c>
      <c r="I1161" s="30">
        <f>SUMIF('IV K'!A:A,A1161,'IV K'!B:B)</f>
        <v>0</v>
      </c>
      <c r="J1161" s="30">
        <f>SUMIF('IV K'!A:A,A1161,'IV K'!C:C)</f>
        <v>0</v>
      </c>
      <c r="K1161" s="30">
        <f>SUMIF('2021 BEZ CLP'!A:A,A1161,'2021 BEZ CLP'!B:B)</f>
        <v>0</v>
      </c>
      <c r="L1161" s="30">
        <f>SUMIF('2021 BEZ CLP'!A:A,A1161,'2021 BEZ CLP'!C:C)</f>
        <v>0</v>
      </c>
    </row>
    <row r="1162" spans="1:12">
      <c r="A1162" s="28"/>
      <c r="B1162" s="28"/>
      <c r="C1162" s="3">
        <f>SUMIF('I K'!A:A,A1162,'I K'!B:B)</f>
        <v>0</v>
      </c>
      <c r="D1162" s="3">
        <f>SUMIF('I K'!A:A,A1162,'I K'!C:C)</f>
        <v>0</v>
      </c>
      <c r="E1162" s="3">
        <f>SUMIF('II K'!A:A,A1162,'II K'!B:B)</f>
        <v>0</v>
      </c>
      <c r="F1162" s="30">
        <f>SUMIF('II K'!A:A,A1162,'II K'!C:C)</f>
        <v>0</v>
      </c>
      <c r="G1162" s="30">
        <f>SUMIF('III K'!A:A,A1162,'III K'!B:B)</f>
        <v>0</v>
      </c>
      <c r="H1162" s="30">
        <f>SUMIF('III K'!A:A,A1162,'III K'!C:C)</f>
        <v>0</v>
      </c>
      <c r="I1162" s="30">
        <f>SUMIF('IV K'!A:A,A1162,'IV K'!B:B)</f>
        <v>0</v>
      </c>
      <c r="J1162" s="30">
        <f>SUMIF('IV K'!A:A,A1162,'IV K'!C:C)</f>
        <v>0</v>
      </c>
      <c r="K1162" s="30">
        <f>SUMIF('2021 BEZ CLP'!A:A,A1162,'2021 BEZ CLP'!B:B)</f>
        <v>0</v>
      </c>
      <c r="L1162" s="30">
        <f>SUMIF('2021 BEZ CLP'!A:A,A1162,'2021 BEZ CLP'!C:C)</f>
        <v>0</v>
      </c>
    </row>
    <row r="1163" spans="1:12">
      <c r="A1163" s="28"/>
      <c r="B1163" s="28"/>
      <c r="C1163" s="3">
        <f>SUMIF('I K'!A:A,A1163,'I K'!B:B)</f>
        <v>0</v>
      </c>
      <c r="D1163" s="3">
        <f>SUMIF('I K'!A:A,A1163,'I K'!C:C)</f>
        <v>0</v>
      </c>
      <c r="E1163" s="3">
        <f>SUMIF('II K'!A:A,A1163,'II K'!B:B)</f>
        <v>0</v>
      </c>
      <c r="F1163" s="30">
        <f>SUMIF('II K'!A:A,A1163,'II K'!C:C)</f>
        <v>0</v>
      </c>
      <c r="G1163" s="30">
        <f>SUMIF('III K'!A:A,A1163,'III K'!B:B)</f>
        <v>0</v>
      </c>
      <c r="H1163" s="30">
        <f>SUMIF('III K'!A:A,A1163,'III K'!C:C)</f>
        <v>0</v>
      </c>
      <c r="I1163" s="30">
        <f>SUMIF('IV K'!A:A,A1163,'IV K'!B:B)</f>
        <v>0</v>
      </c>
      <c r="J1163" s="30">
        <f>SUMIF('IV K'!A:A,A1163,'IV K'!C:C)</f>
        <v>0</v>
      </c>
      <c r="K1163" s="30">
        <f>SUMIF('2021 BEZ CLP'!A:A,A1163,'2021 BEZ CLP'!B:B)</f>
        <v>0</v>
      </c>
      <c r="L1163" s="30">
        <f>SUMIF('2021 BEZ CLP'!A:A,A1163,'2021 BEZ CLP'!C:C)</f>
        <v>0</v>
      </c>
    </row>
    <row r="1164" spans="1:12">
      <c r="A1164" s="28"/>
      <c r="B1164" s="28"/>
      <c r="C1164" s="3">
        <f>SUMIF('I K'!A:A,A1164,'I K'!B:B)</f>
        <v>0</v>
      </c>
      <c r="D1164" s="3">
        <f>SUMIF('I K'!A:A,A1164,'I K'!C:C)</f>
        <v>0</v>
      </c>
      <c r="E1164" s="3">
        <f>SUMIF('II K'!A:A,A1164,'II K'!B:B)</f>
        <v>0</v>
      </c>
      <c r="F1164" s="30">
        <f>SUMIF('II K'!A:A,A1164,'II K'!C:C)</f>
        <v>0</v>
      </c>
      <c r="G1164" s="30">
        <f>SUMIF('III K'!A:A,A1164,'III K'!B:B)</f>
        <v>0</v>
      </c>
      <c r="H1164" s="30">
        <f>SUMIF('III K'!A:A,A1164,'III K'!C:C)</f>
        <v>0</v>
      </c>
      <c r="I1164" s="30">
        <f>SUMIF('IV K'!A:A,A1164,'IV K'!B:B)</f>
        <v>0</v>
      </c>
      <c r="J1164" s="30">
        <f>SUMIF('IV K'!A:A,A1164,'IV K'!C:C)</f>
        <v>0</v>
      </c>
      <c r="K1164" s="30">
        <f>SUMIF('2021 BEZ CLP'!A:A,A1164,'2021 BEZ CLP'!B:B)</f>
        <v>0</v>
      </c>
      <c r="L1164" s="30">
        <f>SUMIF('2021 BEZ CLP'!A:A,A1164,'2021 BEZ CLP'!C:C)</f>
        <v>0</v>
      </c>
    </row>
    <row r="1165" spans="1:12">
      <c r="A1165" s="28"/>
      <c r="B1165" s="28"/>
      <c r="C1165" s="3">
        <f>SUMIF('I K'!A:A,A1165,'I K'!B:B)</f>
        <v>0</v>
      </c>
      <c r="D1165" s="3">
        <f>SUMIF('I K'!A:A,A1165,'I K'!C:C)</f>
        <v>0</v>
      </c>
      <c r="E1165" s="3">
        <f>SUMIF('II K'!A:A,A1165,'II K'!B:B)</f>
        <v>0</v>
      </c>
      <c r="F1165" s="30">
        <f>SUMIF('II K'!A:A,A1165,'II K'!C:C)</f>
        <v>0</v>
      </c>
      <c r="G1165" s="30">
        <f>SUMIF('III K'!A:A,A1165,'III K'!B:B)</f>
        <v>0</v>
      </c>
      <c r="H1165" s="30">
        <f>SUMIF('III K'!A:A,A1165,'III K'!C:C)</f>
        <v>0</v>
      </c>
      <c r="I1165" s="30">
        <f>SUMIF('IV K'!A:A,A1165,'IV K'!B:B)</f>
        <v>0</v>
      </c>
      <c r="J1165" s="30">
        <f>SUMIF('IV K'!A:A,A1165,'IV K'!C:C)</f>
        <v>0</v>
      </c>
      <c r="K1165" s="30">
        <f>SUMIF('2021 BEZ CLP'!A:A,A1165,'2021 BEZ CLP'!B:B)</f>
        <v>0</v>
      </c>
      <c r="L1165" s="30">
        <f>SUMIF('2021 BEZ CLP'!A:A,A1165,'2021 BEZ CLP'!C:C)</f>
        <v>0</v>
      </c>
    </row>
    <row r="1166" spans="1:12">
      <c r="A1166" s="28"/>
      <c r="B1166" s="28"/>
      <c r="C1166" s="3">
        <f>SUMIF('I K'!A:A,A1166,'I K'!B:B)</f>
        <v>0</v>
      </c>
      <c r="D1166" s="3">
        <f>SUMIF('I K'!A:A,A1166,'I K'!C:C)</f>
        <v>0</v>
      </c>
      <c r="E1166" s="3">
        <f>SUMIF('II K'!A:A,A1166,'II K'!B:B)</f>
        <v>0</v>
      </c>
      <c r="F1166" s="30">
        <f>SUMIF('II K'!A:A,A1166,'II K'!C:C)</f>
        <v>0</v>
      </c>
      <c r="G1166" s="30">
        <f>SUMIF('III K'!A:A,A1166,'III K'!B:B)</f>
        <v>0</v>
      </c>
      <c r="H1166" s="30">
        <f>SUMIF('III K'!A:A,A1166,'III K'!C:C)</f>
        <v>0</v>
      </c>
      <c r="I1166" s="30">
        <f>SUMIF('IV K'!A:A,A1166,'IV K'!B:B)</f>
        <v>0</v>
      </c>
      <c r="J1166" s="30">
        <f>SUMIF('IV K'!A:A,A1166,'IV K'!C:C)</f>
        <v>0</v>
      </c>
      <c r="K1166" s="30">
        <f>SUMIF('2021 BEZ CLP'!A:A,A1166,'2021 BEZ CLP'!B:B)</f>
        <v>0</v>
      </c>
      <c r="L1166" s="30">
        <f>SUMIF('2021 BEZ CLP'!A:A,A1166,'2021 BEZ CLP'!C:C)</f>
        <v>0</v>
      </c>
    </row>
    <row r="1167" spans="1:12">
      <c r="A1167" s="28"/>
      <c r="B1167" s="28"/>
      <c r="C1167" s="3">
        <f>SUMIF('I K'!A:A,A1167,'I K'!B:B)</f>
        <v>0</v>
      </c>
      <c r="D1167" s="3">
        <f>SUMIF('I K'!A:A,A1167,'I K'!C:C)</f>
        <v>0</v>
      </c>
      <c r="E1167" s="3">
        <f>SUMIF('II K'!A:A,A1167,'II K'!B:B)</f>
        <v>0</v>
      </c>
      <c r="F1167" s="30">
        <f>SUMIF('II K'!A:A,A1167,'II K'!C:C)</f>
        <v>0</v>
      </c>
      <c r="G1167" s="30">
        <f>SUMIF('III K'!A:A,A1167,'III K'!B:B)</f>
        <v>0</v>
      </c>
      <c r="H1167" s="30">
        <f>SUMIF('III K'!A:A,A1167,'III K'!C:C)</f>
        <v>0</v>
      </c>
      <c r="I1167" s="30">
        <f>SUMIF('IV K'!A:A,A1167,'IV K'!B:B)</f>
        <v>0</v>
      </c>
      <c r="J1167" s="30">
        <f>SUMIF('IV K'!A:A,A1167,'IV K'!C:C)</f>
        <v>0</v>
      </c>
      <c r="K1167" s="30">
        <f>SUMIF('2021 BEZ CLP'!A:A,A1167,'2021 BEZ CLP'!B:B)</f>
        <v>0</v>
      </c>
      <c r="L1167" s="30">
        <f>SUMIF('2021 BEZ CLP'!A:A,A1167,'2021 BEZ CLP'!C:C)</f>
        <v>0</v>
      </c>
    </row>
    <row r="1168" spans="1:12">
      <c r="A1168" s="28"/>
      <c r="B1168" s="28"/>
      <c r="C1168" s="3">
        <f>SUMIF('I K'!A:A,A1168,'I K'!B:B)</f>
        <v>0</v>
      </c>
      <c r="D1168" s="3">
        <f>SUMIF('I K'!A:A,A1168,'I K'!C:C)</f>
        <v>0</v>
      </c>
      <c r="E1168" s="3">
        <f>SUMIF('II K'!A:A,A1168,'II K'!B:B)</f>
        <v>0</v>
      </c>
      <c r="F1168" s="30">
        <f>SUMIF('II K'!A:A,A1168,'II K'!C:C)</f>
        <v>0</v>
      </c>
      <c r="G1168" s="30">
        <f>SUMIF('III K'!A:A,A1168,'III K'!B:B)</f>
        <v>0</v>
      </c>
      <c r="H1168" s="30">
        <f>SUMIF('III K'!A:A,A1168,'III K'!C:C)</f>
        <v>0</v>
      </c>
      <c r="I1168" s="30">
        <f>SUMIF('IV K'!A:A,A1168,'IV K'!B:B)</f>
        <v>0</v>
      </c>
      <c r="J1168" s="30">
        <f>SUMIF('IV K'!A:A,A1168,'IV K'!C:C)</f>
        <v>0</v>
      </c>
      <c r="K1168" s="30">
        <f>SUMIF('2021 BEZ CLP'!A:A,A1168,'2021 BEZ CLP'!B:B)</f>
        <v>0</v>
      </c>
      <c r="L1168" s="30">
        <f>SUMIF('2021 BEZ CLP'!A:A,A1168,'2021 BEZ CLP'!C:C)</f>
        <v>0</v>
      </c>
    </row>
    <row r="1169" spans="1:12">
      <c r="A1169" s="28"/>
      <c r="B1169" s="28"/>
      <c r="C1169" s="3">
        <f>SUMIF('I K'!A:A,A1169,'I K'!B:B)</f>
        <v>0</v>
      </c>
      <c r="D1169" s="3">
        <f>SUMIF('I K'!A:A,A1169,'I K'!C:C)</f>
        <v>0</v>
      </c>
      <c r="E1169" s="3">
        <f>SUMIF('II K'!A:A,A1169,'II K'!B:B)</f>
        <v>0</v>
      </c>
      <c r="F1169" s="30">
        <f>SUMIF('II K'!A:A,A1169,'II K'!C:C)</f>
        <v>0</v>
      </c>
      <c r="G1169" s="30">
        <f>SUMIF('III K'!A:A,A1169,'III K'!B:B)</f>
        <v>0</v>
      </c>
      <c r="H1169" s="30">
        <f>SUMIF('III K'!A:A,A1169,'III K'!C:C)</f>
        <v>0</v>
      </c>
      <c r="I1169" s="30">
        <f>SUMIF('IV K'!A:A,A1169,'IV K'!B:B)</f>
        <v>0</v>
      </c>
      <c r="J1169" s="30">
        <f>SUMIF('IV K'!A:A,A1169,'IV K'!C:C)</f>
        <v>0</v>
      </c>
      <c r="K1169" s="30">
        <f>SUMIF('2021 BEZ CLP'!A:A,A1169,'2021 BEZ CLP'!B:B)</f>
        <v>0</v>
      </c>
      <c r="L1169" s="30">
        <f>SUMIF('2021 BEZ CLP'!A:A,A1169,'2021 BEZ CLP'!C:C)</f>
        <v>0</v>
      </c>
    </row>
    <row r="1170" spans="1:12">
      <c r="A1170" s="28"/>
      <c r="B1170" s="28"/>
      <c r="C1170" s="3">
        <f>SUMIF('I K'!A:A,A1170,'I K'!B:B)</f>
        <v>0</v>
      </c>
      <c r="D1170" s="3">
        <f>SUMIF('I K'!A:A,A1170,'I K'!C:C)</f>
        <v>0</v>
      </c>
      <c r="E1170" s="3">
        <f>SUMIF('II K'!A:A,A1170,'II K'!B:B)</f>
        <v>0</v>
      </c>
      <c r="F1170" s="30">
        <f>SUMIF('II K'!A:A,A1170,'II K'!C:C)</f>
        <v>0</v>
      </c>
      <c r="G1170" s="30">
        <f>SUMIF('III K'!A:A,A1170,'III K'!B:B)</f>
        <v>0</v>
      </c>
      <c r="H1170" s="30">
        <f>SUMIF('III K'!A:A,A1170,'III K'!C:C)</f>
        <v>0</v>
      </c>
      <c r="I1170" s="30">
        <f>SUMIF('IV K'!A:A,A1170,'IV K'!B:B)</f>
        <v>0</v>
      </c>
      <c r="J1170" s="30">
        <f>SUMIF('IV K'!A:A,A1170,'IV K'!C:C)</f>
        <v>0</v>
      </c>
      <c r="K1170" s="30">
        <f>SUMIF('2021 BEZ CLP'!A:A,A1170,'2021 BEZ CLP'!B:B)</f>
        <v>0</v>
      </c>
      <c r="L1170" s="30">
        <f>SUMIF('2021 BEZ CLP'!A:A,A1170,'2021 BEZ CLP'!C:C)</f>
        <v>0</v>
      </c>
    </row>
    <row r="1171" spans="1:12">
      <c r="A1171" s="28"/>
      <c r="B1171" s="28"/>
      <c r="C1171" s="3">
        <f>SUMIF('I K'!A:A,A1171,'I K'!B:B)</f>
        <v>0</v>
      </c>
      <c r="D1171" s="3">
        <f>SUMIF('I K'!A:A,A1171,'I K'!C:C)</f>
        <v>0</v>
      </c>
      <c r="E1171" s="3">
        <f>SUMIF('II K'!A:A,A1171,'II K'!B:B)</f>
        <v>0</v>
      </c>
      <c r="F1171" s="30">
        <f>SUMIF('II K'!A:A,A1171,'II K'!C:C)</f>
        <v>0</v>
      </c>
      <c r="G1171" s="30">
        <f>SUMIF('III K'!A:A,A1171,'III K'!B:B)</f>
        <v>0</v>
      </c>
      <c r="H1171" s="30">
        <f>SUMIF('III K'!A:A,A1171,'III K'!C:C)</f>
        <v>0</v>
      </c>
      <c r="I1171" s="30">
        <f>SUMIF('IV K'!A:A,A1171,'IV K'!B:B)</f>
        <v>0</v>
      </c>
      <c r="J1171" s="30">
        <f>SUMIF('IV K'!A:A,A1171,'IV K'!C:C)</f>
        <v>0</v>
      </c>
      <c r="K1171" s="30">
        <f>SUMIF('2021 BEZ CLP'!A:A,A1171,'2021 BEZ CLP'!B:B)</f>
        <v>0</v>
      </c>
      <c r="L1171" s="30">
        <f>SUMIF('2021 BEZ CLP'!A:A,A1171,'2021 BEZ CLP'!C:C)</f>
        <v>0</v>
      </c>
    </row>
    <row r="1172" spans="1:12">
      <c r="A1172" s="28"/>
      <c r="B1172" s="28"/>
      <c r="C1172" s="3">
        <f>SUMIF('I K'!A:A,A1172,'I K'!B:B)</f>
        <v>0</v>
      </c>
      <c r="D1172" s="3">
        <f>SUMIF('I K'!A:A,A1172,'I K'!C:C)</f>
        <v>0</v>
      </c>
      <c r="E1172" s="3">
        <f>SUMIF('II K'!A:A,A1172,'II K'!B:B)</f>
        <v>0</v>
      </c>
      <c r="F1172" s="30">
        <f>SUMIF('II K'!A:A,A1172,'II K'!C:C)</f>
        <v>0</v>
      </c>
      <c r="G1172" s="30">
        <f>SUMIF('III K'!A:A,A1172,'III K'!B:B)</f>
        <v>0</v>
      </c>
      <c r="H1172" s="30">
        <f>SUMIF('III K'!A:A,A1172,'III K'!C:C)</f>
        <v>0</v>
      </c>
      <c r="I1172" s="30">
        <f>SUMIF('IV K'!A:A,A1172,'IV K'!B:B)</f>
        <v>0</v>
      </c>
      <c r="J1172" s="30">
        <f>SUMIF('IV K'!A:A,A1172,'IV K'!C:C)</f>
        <v>0</v>
      </c>
      <c r="K1172" s="30">
        <f>SUMIF('2021 BEZ CLP'!A:A,A1172,'2021 BEZ CLP'!B:B)</f>
        <v>0</v>
      </c>
      <c r="L1172" s="30">
        <f>SUMIF('2021 BEZ CLP'!A:A,A1172,'2021 BEZ CLP'!C:C)</f>
        <v>0</v>
      </c>
    </row>
    <row r="1173" spans="1:12">
      <c r="A1173" s="28"/>
      <c r="B1173" s="28"/>
      <c r="C1173" s="3">
        <f>SUMIF('I K'!A:A,A1173,'I K'!B:B)</f>
        <v>0</v>
      </c>
      <c r="D1173" s="3">
        <f>SUMIF('I K'!A:A,A1173,'I K'!C:C)</f>
        <v>0</v>
      </c>
      <c r="E1173" s="3">
        <f>SUMIF('II K'!A:A,A1173,'II K'!B:B)</f>
        <v>0</v>
      </c>
      <c r="F1173" s="30">
        <f>SUMIF('II K'!A:A,A1173,'II K'!C:C)</f>
        <v>0</v>
      </c>
      <c r="G1173" s="30">
        <f>SUMIF('III K'!A:A,A1173,'III K'!B:B)</f>
        <v>0</v>
      </c>
      <c r="H1173" s="30">
        <f>SUMIF('III K'!A:A,A1173,'III K'!C:C)</f>
        <v>0</v>
      </c>
      <c r="I1173" s="30">
        <f>SUMIF('IV K'!A:A,A1173,'IV K'!B:B)</f>
        <v>0</v>
      </c>
      <c r="J1173" s="30">
        <f>SUMIF('IV K'!A:A,A1173,'IV K'!C:C)</f>
        <v>0</v>
      </c>
      <c r="K1173" s="30">
        <f>SUMIF('2021 BEZ CLP'!A:A,A1173,'2021 BEZ CLP'!B:B)</f>
        <v>0</v>
      </c>
      <c r="L1173" s="30">
        <f>SUMIF('2021 BEZ CLP'!A:A,A1173,'2021 BEZ CLP'!C:C)</f>
        <v>0</v>
      </c>
    </row>
    <row r="1174" spans="1:12">
      <c r="A1174" s="28"/>
      <c r="B1174" s="28"/>
      <c r="C1174" s="3">
        <f>SUMIF('I K'!A:A,A1174,'I K'!B:B)</f>
        <v>0</v>
      </c>
      <c r="D1174" s="3">
        <f>SUMIF('I K'!A:A,A1174,'I K'!C:C)</f>
        <v>0</v>
      </c>
      <c r="E1174" s="3">
        <f>SUMIF('II K'!A:A,A1174,'II K'!B:B)</f>
        <v>0</v>
      </c>
      <c r="F1174" s="30">
        <f>SUMIF('II K'!A:A,A1174,'II K'!C:C)</f>
        <v>0</v>
      </c>
      <c r="G1174" s="30">
        <f>SUMIF('III K'!A:A,A1174,'III K'!B:B)</f>
        <v>0</v>
      </c>
      <c r="H1174" s="30">
        <f>SUMIF('III K'!A:A,A1174,'III K'!C:C)</f>
        <v>0</v>
      </c>
      <c r="I1174" s="30">
        <f>SUMIF('IV K'!A:A,A1174,'IV K'!B:B)</f>
        <v>0</v>
      </c>
      <c r="J1174" s="30">
        <f>SUMIF('IV K'!A:A,A1174,'IV K'!C:C)</f>
        <v>0</v>
      </c>
      <c r="K1174" s="30">
        <f>SUMIF('2021 BEZ CLP'!A:A,A1174,'2021 BEZ CLP'!B:B)</f>
        <v>0</v>
      </c>
      <c r="L1174" s="30">
        <f>SUMIF('2021 BEZ CLP'!A:A,A1174,'2021 BEZ CLP'!C:C)</f>
        <v>0</v>
      </c>
    </row>
    <row r="1175" spans="1:12">
      <c r="A1175" s="28"/>
      <c r="B1175" s="28"/>
      <c r="C1175" s="3">
        <f>SUMIF('I K'!A:A,A1175,'I K'!B:B)</f>
        <v>0</v>
      </c>
      <c r="D1175" s="3">
        <f>SUMIF('I K'!A:A,A1175,'I K'!C:C)</f>
        <v>0</v>
      </c>
      <c r="E1175" s="3">
        <f>SUMIF('II K'!A:A,A1175,'II K'!B:B)</f>
        <v>0</v>
      </c>
      <c r="F1175" s="30">
        <f>SUMIF('II K'!A:A,A1175,'II K'!C:C)</f>
        <v>0</v>
      </c>
      <c r="G1175" s="30">
        <f>SUMIF('III K'!A:A,A1175,'III K'!B:B)</f>
        <v>0</v>
      </c>
      <c r="H1175" s="30">
        <f>SUMIF('III K'!A:A,A1175,'III K'!C:C)</f>
        <v>0</v>
      </c>
      <c r="I1175" s="30">
        <f>SUMIF('IV K'!A:A,A1175,'IV K'!B:B)</f>
        <v>0</v>
      </c>
      <c r="J1175" s="30">
        <f>SUMIF('IV K'!A:A,A1175,'IV K'!C:C)</f>
        <v>0</v>
      </c>
      <c r="K1175" s="30">
        <f>SUMIF('2021 BEZ CLP'!A:A,A1175,'2021 BEZ CLP'!B:B)</f>
        <v>0</v>
      </c>
      <c r="L1175" s="30">
        <f>SUMIF('2021 BEZ CLP'!A:A,A1175,'2021 BEZ CLP'!C:C)</f>
        <v>0</v>
      </c>
    </row>
    <row r="1176" spans="1:12">
      <c r="A1176" s="28"/>
      <c r="B1176" s="28"/>
      <c r="C1176" s="3">
        <f>SUMIF('I K'!A:A,A1176,'I K'!B:B)</f>
        <v>0</v>
      </c>
      <c r="D1176" s="3">
        <f>SUMIF('I K'!A:A,A1176,'I K'!C:C)</f>
        <v>0</v>
      </c>
      <c r="E1176" s="3">
        <f>SUMIF('II K'!A:A,A1176,'II K'!B:B)</f>
        <v>0</v>
      </c>
      <c r="F1176" s="30">
        <f>SUMIF('II K'!A:A,A1176,'II K'!C:C)</f>
        <v>0</v>
      </c>
      <c r="G1176" s="30">
        <f>SUMIF('III K'!A:A,A1176,'III K'!B:B)</f>
        <v>0</v>
      </c>
      <c r="H1176" s="30">
        <f>SUMIF('III K'!A:A,A1176,'III K'!C:C)</f>
        <v>0</v>
      </c>
      <c r="I1176" s="30">
        <f>SUMIF('IV K'!A:A,A1176,'IV K'!B:B)</f>
        <v>0</v>
      </c>
      <c r="J1176" s="30">
        <f>SUMIF('IV K'!A:A,A1176,'IV K'!C:C)</f>
        <v>0</v>
      </c>
      <c r="K1176" s="30">
        <f>SUMIF('2021 BEZ CLP'!A:A,A1176,'2021 BEZ CLP'!B:B)</f>
        <v>0</v>
      </c>
      <c r="L1176" s="30">
        <f>SUMIF('2021 BEZ CLP'!A:A,A1176,'2021 BEZ CLP'!C:C)</f>
        <v>0</v>
      </c>
    </row>
    <row r="1177" spans="1:12">
      <c r="A1177" s="28"/>
      <c r="B1177" s="28"/>
      <c r="C1177" s="3">
        <f>SUMIF('I K'!A:A,A1177,'I K'!B:B)</f>
        <v>0</v>
      </c>
      <c r="D1177" s="3">
        <f>SUMIF('I K'!A:A,A1177,'I K'!C:C)</f>
        <v>0</v>
      </c>
      <c r="E1177" s="3">
        <f>SUMIF('II K'!A:A,A1177,'II K'!B:B)</f>
        <v>0</v>
      </c>
      <c r="F1177" s="30">
        <f>SUMIF('II K'!A:A,A1177,'II K'!C:C)</f>
        <v>0</v>
      </c>
      <c r="G1177" s="30">
        <f>SUMIF('III K'!A:A,A1177,'III K'!B:B)</f>
        <v>0</v>
      </c>
      <c r="H1177" s="30">
        <f>SUMIF('III K'!A:A,A1177,'III K'!C:C)</f>
        <v>0</v>
      </c>
      <c r="I1177" s="30">
        <f>SUMIF('IV K'!A:A,A1177,'IV K'!B:B)</f>
        <v>0</v>
      </c>
      <c r="J1177" s="30">
        <f>SUMIF('IV K'!A:A,A1177,'IV K'!C:C)</f>
        <v>0</v>
      </c>
      <c r="K1177" s="30">
        <f>SUMIF('2021 BEZ CLP'!A:A,A1177,'2021 BEZ CLP'!B:B)</f>
        <v>0</v>
      </c>
      <c r="L1177" s="30">
        <f>SUMIF('2021 BEZ CLP'!A:A,A1177,'2021 BEZ CLP'!C:C)</f>
        <v>0</v>
      </c>
    </row>
    <row r="1178" spans="1:12">
      <c r="A1178" s="28"/>
      <c r="B1178" s="28"/>
      <c r="C1178" s="3">
        <f>SUMIF('I K'!A:A,A1178,'I K'!B:B)</f>
        <v>0</v>
      </c>
      <c r="D1178" s="3">
        <f>SUMIF('I K'!A:A,A1178,'I K'!C:C)</f>
        <v>0</v>
      </c>
      <c r="E1178" s="3">
        <f>SUMIF('II K'!A:A,A1178,'II K'!B:B)</f>
        <v>0</v>
      </c>
      <c r="F1178" s="30">
        <f>SUMIF('II K'!A:A,A1178,'II K'!C:C)</f>
        <v>0</v>
      </c>
      <c r="G1178" s="30">
        <f>SUMIF('III K'!A:A,A1178,'III K'!B:B)</f>
        <v>0</v>
      </c>
      <c r="H1178" s="30">
        <f>SUMIF('III K'!A:A,A1178,'III K'!C:C)</f>
        <v>0</v>
      </c>
      <c r="I1178" s="30">
        <f>SUMIF('IV K'!A:A,A1178,'IV K'!B:B)</f>
        <v>0</v>
      </c>
      <c r="J1178" s="30">
        <f>SUMIF('IV K'!A:A,A1178,'IV K'!C:C)</f>
        <v>0</v>
      </c>
      <c r="K1178" s="30">
        <f>SUMIF('2021 BEZ CLP'!A:A,A1178,'2021 BEZ CLP'!B:B)</f>
        <v>0</v>
      </c>
      <c r="L1178" s="30">
        <f>SUMIF('2021 BEZ CLP'!A:A,A1178,'2021 BEZ CLP'!C:C)</f>
        <v>0</v>
      </c>
    </row>
    <row r="1179" spans="1:12">
      <c r="A1179" s="28"/>
      <c r="B1179" s="28"/>
      <c r="C1179" s="3">
        <f>SUMIF('I K'!A:A,A1179,'I K'!B:B)</f>
        <v>0</v>
      </c>
      <c r="D1179" s="3">
        <f>SUMIF('I K'!A:A,A1179,'I K'!C:C)</f>
        <v>0</v>
      </c>
      <c r="E1179" s="3">
        <f>SUMIF('II K'!A:A,A1179,'II K'!B:B)</f>
        <v>0</v>
      </c>
      <c r="F1179" s="30">
        <f>SUMIF('II K'!A:A,A1179,'II K'!C:C)</f>
        <v>0</v>
      </c>
      <c r="G1179" s="30">
        <f>SUMIF('III K'!A:A,A1179,'III K'!B:B)</f>
        <v>0</v>
      </c>
      <c r="H1179" s="30">
        <f>SUMIF('III K'!A:A,A1179,'III K'!C:C)</f>
        <v>0</v>
      </c>
      <c r="I1179" s="30">
        <f>SUMIF('IV K'!A:A,A1179,'IV K'!B:B)</f>
        <v>0</v>
      </c>
      <c r="J1179" s="30">
        <f>SUMIF('IV K'!A:A,A1179,'IV K'!C:C)</f>
        <v>0</v>
      </c>
      <c r="K1179" s="30">
        <f>SUMIF('2021 BEZ CLP'!A:A,A1179,'2021 BEZ CLP'!B:B)</f>
        <v>0</v>
      </c>
      <c r="L1179" s="30">
        <f>SUMIF('2021 BEZ CLP'!A:A,A1179,'2021 BEZ CLP'!C:C)</f>
        <v>0</v>
      </c>
    </row>
    <row r="1180" spans="1:12">
      <c r="A1180" s="28"/>
      <c r="B1180" s="28"/>
      <c r="C1180" s="3">
        <f>SUMIF('I K'!A:A,A1180,'I K'!B:B)</f>
        <v>0</v>
      </c>
      <c r="D1180" s="3">
        <f>SUMIF('I K'!A:A,A1180,'I K'!C:C)</f>
        <v>0</v>
      </c>
      <c r="E1180" s="3">
        <f>SUMIF('II K'!A:A,A1180,'II K'!B:B)</f>
        <v>0</v>
      </c>
      <c r="F1180" s="30">
        <f>SUMIF('II K'!A:A,A1180,'II K'!C:C)</f>
        <v>0</v>
      </c>
      <c r="G1180" s="30">
        <f>SUMIF('III K'!A:A,A1180,'III K'!B:B)</f>
        <v>0</v>
      </c>
      <c r="H1180" s="30">
        <f>SUMIF('III K'!A:A,A1180,'III K'!C:C)</f>
        <v>0</v>
      </c>
      <c r="I1180" s="30">
        <f>SUMIF('IV K'!A:A,A1180,'IV K'!B:B)</f>
        <v>0</v>
      </c>
      <c r="J1180" s="30">
        <f>SUMIF('IV K'!A:A,A1180,'IV K'!C:C)</f>
        <v>0</v>
      </c>
      <c r="K1180" s="30">
        <f>SUMIF('2021 BEZ CLP'!A:A,A1180,'2021 BEZ CLP'!B:B)</f>
        <v>0</v>
      </c>
      <c r="L1180" s="30">
        <f>SUMIF('2021 BEZ CLP'!A:A,A1180,'2021 BEZ CLP'!C:C)</f>
        <v>0</v>
      </c>
    </row>
    <row r="1181" spans="1:12">
      <c r="A1181" s="28"/>
      <c r="B1181" s="28"/>
      <c r="C1181" s="3">
        <f>SUMIF('I K'!A:A,A1181,'I K'!B:B)</f>
        <v>0</v>
      </c>
      <c r="D1181" s="3">
        <f>SUMIF('I K'!A:A,A1181,'I K'!C:C)</f>
        <v>0</v>
      </c>
      <c r="E1181" s="3">
        <f>SUMIF('II K'!A:A,A1181,'II K'!B:B)</f>
        <v>0</v>
      </c>
      <c r="F1181" s="30">
        <f>SUMIF('II K'!A:A,A1181,'II K'!C:C)</f>
        <v>0</v>
      </c>
      <c r="G1181" s="30">
        <f>SUMIF('III K'!A:A,A1181,'III K'!B:B)</f>
        <v>0</v>
      </c>
      <c r="H1181" s="30">
        <f>SUMIF('III K'!A:A,A1181,'III K'!C:C)</f>
        <v>0</v>
      </c>
      <c r="I1181" s="30">
        <f>SUMIF('IV K'!A:A,A1181,'IV K'!B:B)</f>
        <v>0</v>
      </c>
      <c r="J1181" s="30">
        <f>SUMIF('IV K'!A:A,A1181,'IV K'!C:C)</f>
        <v>0</v>
      </c>
      <c r="K1181" s="30">
        <f>SUMIF('2021 BEZ CLP'!A:A,A1181,'2021 BEZ CLP'!B:B)</f>
        <v>0</v>
      </c>
      <c r="L1181" s="30">
        <f>SUMIF('2021 BEZ CLP'!A:A,A1181,'2021 BEZ CLP'!C:C)</f>
        <v>0</v>
      </c>
    </row>
    <row r="1182" spans="1:12">
      <c r="A1182" s="28"/>
      <c r="B1182" s="28"/>
      <c r="C1182" s="3">
        <f>SUMIF('I K'!A:A,A1182,'I K'!B:B)</f>
        <v>0</v>
      </c>
      <c r="D1182" s="3">
        <f>SUMIF('I K'!A:A,A1182,'I K'!C:C)</f>
        <v>0</v>
      </c>
      <c r="E1182" s="3">
        <f>SUMIF('II K'!A:A,A1182,'II K'!B:B)</f>
        <v>0</v>
      </c>
      <c r="F1182" s="30">
        <f>SUMIF('II K'!A:A,A1182,'II K'!C:C)</f>
        <v>0</v>
      </c>
      <c r="G1182" s="30">
        <f>SUMIF('III K'!A:A,A1182,'III K'!B:B)</f>
        <v>0</v>
      </c>
      <c r="H1182" s="30">
        <f>SUMIF('III K'!A:A,A1182,'III K'!C:C)</f>
        <v>0</v>
      </c>
      <c r="I1182" s="30">
        <f>SUMIF('IV K'!A:A,A1182,'IV K'!B:B)</f>
        <v>0</v>
      </c>
      <c r="J1182" s="30">
        <f>SUMIF('IV K'!A:A,A1182,'IV K'!C:C)</f>
        <v>0</v>
      </c>
      <c r="K1182" s="30">
        <f>SUMIF('2021 BEZ CLP'!A:A,A1182,'2021 BEZ CLP'!B:B)</f>
        <v>0</v>
      </c>
      <c r="L1182" s="30">
        <f>SUMIF('2021 BEZ CLP'!A:A,A1182,'2021 BEZ CLP'!C:C)</f>
        <v>0</v>
      </c>
    </row>
    <row r="1183" spans="1:12">
      <c r="A1183" s="28"/>
      <c r="B1183" s="28"/>
      <c r="C1183" s="3">
        <f>SUMIF('I K'!A:A,A1183,'I K'!B:B)</f>
        <v>0</v>
      </c>
      <c r="D1183" s="3">
        <f>SUMIF('I K'!A:A,A1183,'I K'!C:C)</f>
        <v>0</v>
      </c>
      <c r="E1183" s="3">
        <f>SUMIF('II K'!A:A,A1183,'II K'!B:B)</f>
        <v>0</v>
      </c>
      <c r="F1183" s="30">
        <f>SUMIF('II K'!A:A,A1183,'II K'!C:C)</f>
        <v>0</v>
      </c>
      <c r="G1183" s="30">
        <f>SUMIF('III K'!A:A,A1183,'III K'!B:B)</f>
        <v>0</v>
      </c>
      <c r="H1183" s="30">
        <f>SUMIF('III K'!A:A,A1183,'III K'!C:C)</f>
        <v>0</v>
      </c>
      <c r="I1183" s="30">
        <f>SUMIF('IV K'!A:A,A1183,'IV K'!B:B)</f>
        <v>0</v>
      </c>
      <c r="J1183" s="30">
        <f>SUMIF('IV K'!A:A,A1183,'IV K'!C:C)</f>
        <v>0</v>
      </c>
      <c r="K1183" s="30">
        <f>SUMIF('2021 BEZ CLP'!A:A,A1183,'2021 BEZ CLP'!B:B)</f>
        <v>0</v>
      </c>
      <c r="L1183" s="30">
        <f>SUMIF('2021 BEZ CLP'!A:A,A1183,'2021 BEZ CLP'!C:C)</f>
        <v>0</v>
      </c>
    </row>
    <row r="1184" spans="1:12">
      <c r="A1184" s="28"/>
      <c r="B1184" s="28"/>
      <c r="C1184" s="3">
        <f>SUMIF('I K'!A:A,A1184,'I K'!B:B)</f>
        <v>0</v>
      </c>
      <c r="D1184" s="3">
        <f>SUMIF('I K'!A:A,A1184,'I K'!C:C)</f>
        <v>0</v>
      </c>
      <c r="E1184" s="3">
        <f>SUMIF('II K'!A:A,A1184,'II K'!B:B)</f>
        <v>0</v>
      </c>
      <c r="F1184" s="30">
        <f>SUMIF('II K'!A:A,A1184,'II K'!C:C)</f>
        <v>0</v>
      </c>
      <c r="G1184" s="30">
        <f>SUMIF('III K'!A:A,A1184,'III K'!B:B)</f>
        <v>0</v>
      </c>
      <c r="H1184" s="30">
        <f>SUMIF('III K'!A:A,A1184,'III K'!C:C)</f>
        <v>0</v>
      </c>
      <c r="I1184" s="30">
        <f>SUMIF('IV K'!A:A,A1184,'IV K'!B:B)</f>
        <v>0</v>
      </c>
      <c r="J1184" s="30">
        <f>SUMIF('IV K'!A:A,A1184,'IV K'!C:C)</f>
        <v>0</v>
      </c>
      <c r="K1184" s="30">
        <f>SUMIF('2021 BEZ CLP'!A:A,A1184,'2021 BEZ CLP'!B:B)</f>
        <v>0</v>
      </c>
      <c r="L1184" s="30">
        <f>SUMIF('2021 BEZ CLP'!A:A,A1184,'2021 BEZ CLP'!C:C)</f>
        <v>0</v>
      </c>
    </row>
    <row r="1185" spans="1:12">
      <c r="A1185" s="28"/>
      <c r="B1185" s="28"/>
      <c r="C1185" s="3">
        <f>SUMIF('I K'!A:A,A1185,'I K'!B:B)</f>
        <v>0</v>
      </c>
      <c r="D1185" s="3">
        <f>SUMIF('I K'!A:A,A1185,'I K'!C:C)</f>
        <v>0</v>
      </c>
      <c r="E1185" s="3">
        <f>SUMIF('II K'!A:A,A1185,'II K'!B:B)</f>
        <v>0</v>
      </c>
      <c r="F1185" s="30">
        <f>SUMIF('II K'!A:A,A1185,'II K'!C:C)</f>
        <v>0</v>
      </c>
      <c r="G1185" s="30">
        <f>SUMIF('III K'!A:A,A1185,'III K'!B:B)</f>
        <v>0</v>
      </c>
      <c r="H1185" s="30">
        <f>SUMIF('III K'!A:A,A1185,'III K'!C:C)</f>
        <v>0</v>
      </c>
      <c r="I1185" s="30">
        <f>SUMIF('IV K'!A:A,A1185,'IV K'!B:B)</f>
        <v>0</v>
      </c>
      <c r="J1185" s="30">
        <f>SUMIF('IV K'!A:A,A1185,'IV K'!C:C)</f>
        <v>0</v>
      </c>
      <c r="K1185" s="30">
        <f>SUMIF('2021 BEZ CLP'!A:A,A1185,'2021 BEZ CLP'!B:B)</f>
        <v>0</v>
      </c>
      <c r="L1185" s="30">
        <f>SUMIF('2021 BEZ CLP'!A:A,A1185,'2021 BEZ CLP'!C:C)</f>
        <v>0</v>
      </c>
    </row>
    <row r="1186" spans="1:12">
      <c r="A1186" s="28"/>
      <c r="B1186" s="28"/>
      <c r="C1186" s="3">
        <f>SUMIF('I K'!A:A,A1186,'I K'!B:B)</f>
        <v>0</v>
      </c>
      <c r="D1186" s="3">
        <f>SUMIF('I K'!A:A,A1186,'I K'!C:C)</f>
        <v>0</v>
      </c>
      <c r="E1186" s="3">
        <f>SUMIF('II K'!A:A,A1186,'II K'!B:B)</f>
        <v>0</v>
      </c>
      <c r="F1186" s="30">
        <f>SUMIF('II K'!A:A,A1186,'II K'!C:C)</f>
        <v>0</v>
      </c>
      <c r="G1186" s="30">
        <f>SUMIF('III K'!A:A,A1186,'III K'!B:B)</f>
        <v>0</v>
      </c>
      <c r="H1186" s="30">
        <f>SUMIF('III K'!A:A,A1186,'III K'!C:C)</f>
        <v>0</v>
      </c>
      <c r="I1186" s="30">
        <f>SUMIF('IV K'!A:A,A1186,'IV K'!B:B)</f>
        <v>0</v>
      </c>
      <c r="J1186" s="30">
        <f>SUMIF('IV K'!A:A,A1186,'IV K'!C:C)</f>
        <v>0</v>
      </c>
      <c r="K1186" s="30">
        <f>SUMIF('2021 BEZ CLP'!A:A,A1186,'2021 BEZ CLP'!B:B)</f>
        <v>0</v>
      </c>
      <c r="L1186" s="30">
        <f>SUMIF('2021 BEZ CLP'!A:A,A1186,'2021 BEZ CLP'!C:C)</f>
        <v>0</v>
      </c>
    </row>
    <row r="1187" spans="1:12">
      <c r="A1187" s="28"/>
      <c r="B1187" s="28"/>
      <c r="C1187" s="3">
        <f>SUMIF('I K'!A:A,A1187,'I K'!B:B)</f>
        <v>0</v>
      </c>
      <c r="D1187" s="3">
        <f>SUMIF('I K'!A:A,A1187,'I K'!C:C)</f>
        <v>0</v>
      </c>
      <c r="E1187" s="3">
        <f>SUMIF('II K'!A:A,A1187,'II K'!B:B)</f>
        <v>0</v>
      </c>
      <c r="F1187" s="30">
        <f>SUMIF('II K'!A:A,A1187,'II K'!C:C)</f>
        <v>0</v>
      </c>
      <c r="G1187" s="30">
        <f>SUMIF('III K'!A:A,A1187,'III K'!B:B)</f>
        <v>0</v>
      </c>
      <c r="H1187" s="30">
        <f>SUMIF('III K'!A:A,A1187,'III K'!C:C)</f>
        <v>0</v>
      </c>
      <c r="I1187" s="30">
        <f>SUMIF('IV K'!A:A,A1187,'IV K'!B:B)</f>
        <v>0</v>
      </c>
      <c r="J1187" s="30">
        <f>SUMIF('IV K'!A:A,A1187,'IV K'!C:C)</f>
        <v>0</v>
      </c>
      <c r="K1187" s="30">
        <f>SUMIF('2021 BEZ CLP'!A:A,A1187,'2021 BEZ CLP'!B:B)</f>
        <v>0</v>
      </c>
      <c r="L1187" s="30">
        <f>SUMIF('2021 BEZ CLP'!A:A,A1187,'2021 BEZ CLP'!C:C)</f>
        <v>0</v>
      </c>
    </row>
    <row r="1188" spans="1:12">
      <c r="A1188" s="28"/>
      <c r="B1188" s="28"/>
      <c r="C1188" s="3">
        <f>SUMIF('I K'!A:A,A1188,'I K'!B:B)</f>
        <v>0</v>
      </c>
      <c r="D1188" s="3">
        <f>SUMIF('I K'!A:A,A1188,'I K'!C:C)</f>
        <v>0</v>
      </c>
      <c r="E1188" s="3">
        <f>SUMIF('II K'!A:A,A1188,'II K'!B:B)</f>
        <v>0</v>
      </c>
      <c r="F1188" s="30">
        <f>SUMIF('II K'!A:A,A1188,'II K'!C:C)</f>
        <v>0</v>
      </c>
      <c r="G1188" s="30">
        <f>SUMIF('III K'!A:A,A1188,'III K'!B:B)</f>
        <v>0</v>
      </c>
      <c r="H1188" s="30">
        <f>SUMIF('III K'!A:A,A1188,'III K'!C:C)</f>
        <v>0</v>
      </c>
      <c r="I1188" s="30">
        <f>SUMIF('IV K'!A:A,A1188,'IV K'!B:B)</f>
        <v>0</v>
      </c>
      <c r="J1188" s="30">
        <f>SUMIF('IV K'!A:A,A1188,'IV K'!C:C)</f>
        <v>0</v>
      </c>
      <c r="K1188" s="30">
        <f>SUMIF('2021 BEZ CLP'!A:A,A1188,'2021 BEZ CLP'!B:B)</f>
        <v>0</v>
      </c>
      <c r="L1188" s="30">
        <f>SUMIF('2021 BEZ CLP'!A:A,A1188,'2021 BEZ CLP'!C:C)</f>
        <v>0</v>
      </c>
    </row>
    <row r="1189" spans="1:12">
      <c r="A1189" s="28"/>
      <c r="B1189" s="28"/>
      <c r="C1189" s="3">
        <f>SUMIF('I K'!A:A,A1189,'I K'!B:B)</f>
        <v>0</v>
      </c>
      <c r="D1189" s="3">
        <f>SUMIF('I K'!A:A,A1189,'I K'!C:C)</f>
        <v>0</v>
      </c>
      <c r="E1189" s="3">
        <f>SUMIF('II K'!A:A,A1189,'II K'!B:B)</f>
        <v>0</v>
      </c>
      <c r="F1189" s="30">
        <f>SUMIF('II K'!A:A,A1189,'II K'!C:C)</f>
        <v>0</v>
      </c>
      <c r="G1189" s="30">
        <f>SUMIF('III K'!A:A,A1189,'III K'!B:B)</f>
        <v>0</v>
      </c>
      <c r="H1189" s="30">
        <f>SUMIF('III K'!A:A,A1189,'III K'!C:C)</f>
        <v>0</v>
      </c>
      <c r="I1189" s="30">
        <f>SUMIF('IV K'!A:A,A1189,'IV K'!B:B)</f>
        <v>0</v>
      </c>
      <c r="J1189" s="30">
        <f>SUMIF('IV K'!A:A,A1189,'IV K'!C:C)</f>
        <v>0</v>
      </c>
      <c r="K1189" s="30">
        <f>SUMIF('2021 BEZ CLP'!A:A,A1189,'2021 BEZ CLP'!B:B)</f>
        <v>0</v>
      </c>
      <c r="L1189" s="30">
        <f>SUMIF('2021 BEZ CLP'!A:A,A1189,'2021 BEZ CLP'!C:C)</f>
        <v>0</v>
      </c>
    </row>
    <row r="1190" spans="1:12">
      <c r="A1190" s="28"/>
      <c r="B1190" s="28"/>
      <c r="C1190" s="3">
        <f>SUMIF('I K'!A:A,A1190,'I K'!B:B)</f>
        <v>0</v>
      </c>
      <c r="D1190" s="3">
        <f>SUMIF('I K'!A:A,A1190,'I K'!C:C)</f>
        <v>0</v>
      </c>
      <c r="E1190" s="3">
        <f>SUMIF('II K'!A:A,A1190,'II K'!B:B)</f>
        <v>0</v>
      </c>
      <c r="F1190" s="30">
        <f>SUMIF('II K'!A:A,A1190,'II K'!C:C)</f>
        <v>0</v>
      </c>
      <c r="G1190" s="30">
        <f>SUMIF('III K'!A:A,A1190,'III K'!B:B)</f>
        <v>0</v>
      </c>
      <c r="H1190" s="30">
        <f>SUMIF('III K'!A:A,A1190,'III K'!C:C)</f>
        <v>0</v>
      </c>
      <c r="I1190" s="30">
        <f>SUMIF('IV K'!A:A,A1190,'IV K'!B:B)</f>
        <v>0</v>
      </c>
      <c r="J1190" s="30">
        <f>SUMIF('IV K'!A:A,A1190,'IV K'!C:C)</f>
        <v>0</v>
      </c>
      <c r="K1190" s="30">
        <f>SUMIF('2021 BEZ CLP'!A:A,A1190,'2021 BEZ CLP'!B:B)</f>
        <v>0</v>
      </c>
      <c r="L1190" s="30">
        <f>SUMIF('2021 BEZ CLP'!A:A,A1190,'2021 BEZ CLP'!C:C)</f>
        <v>0</v>
      </c>
    </row>
    <row r="1191" spans="1:12">
      <c r="A1191" s="28"/>
      <c r="B1191" s="28"/>
      <c r="C1191" s="3">
        <f>SUMIF('I K'!A:A,A1191,'I K'!B:B)</f>
        <v>0</v>
      </c>
      <c r="D1191" s="3">
        <f>SUMIF('I K'!A:A,A1191,'I K'!C:C)</f>
        <v>0</v>
      </c>
      <c r="E1191" s="3">
        <f>SUMIF('II K'!A:A,A1191,'II K'!B:B)</f>
        <v>0</v>
      </c>
      <c r="F1191" s="30">
        <f>SUMIF('II K'!A:A,A1191,'II K'!C:C)</f>
        <v>0</v>
      </c>
      <c r="G1191" s="30">
        <f>SUMIF('III K'!A:A,A1191,'III K'!B:B)</f>
        <v>0</v>
      </c>
      <c r="H1191" s="30">
        <f>SUMIF('III K'!A:A,A1191,'III K'!C:C)</f>
        <v>0</v>
      </c>
      <c r="I1191" s="30">
        <f>SUMIF('IV K'!A:A,A1191,'IV K'!B:B)</f>
        <v>0</v>
      </c>
      <c r="J1191" s="30">
        <f>SUMIF('IV K'!A:A,A1191,'IV K'!C:C)</f>
        <v>0</v>
      </c>
      <c r="K1191" s="30">
        <f>SUMIF('2021 BEZ CLP'!A:A,A1191,'2021 BEZ CLP'!B:B)</f>
        <v>0</v>
      </c>
      <c r="L1191" s="30">
        <f>SUMIF('2021 BEZ CLP'!A:A,A1191,'2021 BEZ CLP'!C:C)</f>
        <v>0</v>
      </c>
    </row>
    <row r="1192" spans="1:12">
      <c r="A1192" s="28"/>
      <c r="B1192" s="28"/>
      <c r="C1192" s="3">
        <f>SUMIF('I K'!A:A,A1192,'I K'!B:B)</f>
        <v>0</v>
      </c>
      <c r="D1192" s="3">
        <f>SUMIF('I K'!A:A,A1192,'I K'!C:C)</f>
        <v>0</v>
      </c>
      <c r="E1192" s="3">
        <f>SUMIF('II K'!A:A,A1192,'II K'!B:B)</f>
        <v>0</v>
      </c>
      <c r="F1192" s="30">
        <f>SUMIF('II K'!A:A,A1192,'II K'!C:C)</f>
        <v>0</v>
      </c>
      <c r="G1192" s="30">
        <f>SUMIF('III K'!A:A,A1192,'III K'!B:B)</f>
        <v>0</v>
      </c>
      <c r="H1192" s="30">
        <f>SUMIF('III K'!A:A,A1192,'III K'!C:C)</f>
        <v>0</v>
      </c>
      <c r="I1192" s="30">
        <f>SUMIF('IV K'!A:A,A1192,'IV K'!B:B)</f>
        <v>0</v>
      </c>
      <c r="J1192" s="30">
        <f>SUMIF('IV K'!A:A,A1192,'IV K'!C:C)</f>
        <v>0</v>
      </c>
      <c r="K1192" s="30">
        <f>SUMIF('2021 BEZ CLP'!A:A,A1192,'2021 BEZ CLP'!B:B)</f>
        <v>0</v>
      </c>
      <c r="L1192" s="30">
        <f>SUMIF('2021 BEZ CLP'!A:A,A1192,'2021 BEZ CLP'!C:C)</f>
        <v>0</v>
      </c>
    </row>
    <row r="1193" spans="1:12">
      <c r="A1193" s="28"/>
      <c r="B1193" s="28"/>
      <c r="C1193" s="3">
        <f>SUMIF('I K'!A:A,A1193,'I K'!B:B)</f>
        <v>0</v>
      </c>
      <c r="D1193" s="3">
        <f>SUMIF('I K'!A:A,A1193,'I K'!C:C)</f>
        <v>0</v>
      </c>
      <c r="E1193" s="3">
        <f>SUMIF('II K'!A:A,A1193,'II K'!B:B)</f>
        <v>0</v>
      </c>
      <c r="F1193" s="30">
        <f>SUMIF('II K'!A:A,A1193,'II K'!C:C)</f>
        <v>0</v>
      </c>
      <c r="G1193" s="30">
        <f>SUMIF('III K'!A:A,A1193,'III K'!B:B)</f>
        <v>0</v>
      </c>
      <c r="H1193" s="30">
        <f>SUMIF('III K'!A:A,A1193,'III K'!C:C)</f>
        <v>0</v>
      </c>
      <c r="I1193" s="30">
        <f>SUMIF('IV K'!A:A,A1193,'IV K'!B:B)</f>
        <v>0</v>
      </c>
      <c r="J1193" s="30">
        <f>SUMIF('IV K'!A:A,A1193,'IV K'!C:C)</f>
        <v>0</v>
      </c>
      <c r="K1193" s="30">
        <f>SUMIF('2021 BEZ CLP'!A:A,A1193,'2021 BEZ CLP'!B:B)</f>
        <v>0</v>
      </c>
      <c r="L1193" s="30">
        <f>SUMIF('2021 BEZ CLP'!A:A,A1193,'2021 BEZ CLP'!C:C)</f>
        <v>0</v>
      </c>
    </row>
    <row r="1194" spans="1:12">
      <c r="A1194" s="28"/>
      <c r="B1194" s="28"/>
      <c r="C1194" s="3">
        <f>SUMIF('I K'!A:A,A1194,'I K'!B:B)</f>
        <v>0</v>
      </c>
      <c r="D1194" s="3">
        <f>SUMIF('I K'!A:A,A1194,'I K'!C:C)</f>
        <v>0</v>
      </c>
      <c r="E1194" s="3">
        <f>SUMIF('II K'!A:A,A1194,'II K'!B:B)</f>
        <v>0</v>
      </c>
      <c r="F1194" s="30">
        <f>SUMIF('II K'!A:A,A1194,'II K'!C:C)</f>
        <v>0</v>
      </c>
      <c r="G1194" s="30">
        <f>SUMIF('III K'!A:A,A1194,'III K'!B:B)</f>
        <v>0</v>
      </c>
      <c r="H1194" s="30">
        <f>SUMIF('III K'!A:A,A1194,'III K'!C:C)</f>
        <v>0</v>
      </c>
      <c r="I1194" s="30">
        <f>SUMIF('IV K'!A:A,A1194,'IV K'!B:B)</f>
        <v>0</v>
      </c>
      <c r="J1194" s="30">
        <f>SUMIF('IV K'!A:A,A1194,'IV K'!C:C)</f>
        <v>0</v>
      </c>
      <c r="K1194" s="30">
        <f>SUMIF('2021 BEZ CLP'!A:A,A1194,'2021 BEZ CLP'!B:B)</f>
        <v>0</v>
      </c>
      <c r="L1194" s="30">
        <f>SUMIF('2021 BEZ CLP'!A:A,A1194,'2021 BEZ CLP'!C:C)</f>
        <v>0</v>
      </c>
    </row>
    <row r="1195" spans="1:12">
      <c r="A1195" s="28"/>
      <c r="B1195" s="28"/>
      <c r="C1195" s="3">
        <f>SUMIF('I K'!A:A,A1195,'I K'!B:B)</f>
        <v>0</v>
      </c>
      <c r="D1195" s="3">
        <f>SUMIF('I K'!A:A,A1195,'I K'!C:C)</f>
        <v>0</v>
      </c>
      <c r="E1195" s="3">
        <f>SUMIF('II K'!A:A,A1195,'II K'!B:B)</f>
        <v>0</v>
      </c>
      <c r="F1195" s="30">
        <f>SUMIF('II K'!A:A,A1195,'II K'!C:C)</f>
        <v>0</v>
      </c>
      <c r="G1195" s="30">
        <f>SUMIF('III K'!A:A,A1195,'III K'!B:B)</f>
        <v>0</v>
      </c>
      <c r="H1195" s="30">
        <f>SUMIF('III K'!A:A,A1195,'III K'!C:C)</f>
        <v>0</v>
      </c>
      <c r="I1195" s="30">
        <f>SUMIF('IV K'!A:A,A1195,'IV K'!B:B)</f>
        <v>0</v>
      </c>
      <c r="J1195" s="30">
        <f>SUMIF('IV K'!A:A,A1195,'IV K'!C:C)</f>
        <v>0</v>
      </c>
      <c r="K1195" s="30">
        <f>SUMIF('2021 BEZ CLP'!A:A,A1195,'2021 BEZ CLP'!B:B)</f>
        <v>0</v>
      </c>
      <c r="L1195" s="30">
        <f>SUMIF('2021 BEZ CLP'!A:A,A1195,'2021 BEZ CLP'!C:C)</f>
        <v>0</v>
      </c>
    </row>
    <row r="1196" spans="1:12">
      <c r="A1196" s="28"/>
      <c r="B1196" s="28"/>
      <c r="C1196" s="3">
        <f>SUMIF('I K'!A:A,A1196,'I K'!B:B)</f>
        <v>0</v>
      </c>
      <c r="D1196" s="3">
        <f>SUMIF('I K'!A:A,A1196,'I K'!C:C)</f>
        <v>0</v>
      </c>
      <c r="E1196" s="3">
        <f>SUMIF('II K'!A:A,A1196,'II K'!B:B)</f>
        <v>0</v>
      </c>
      <c r="F1196" s="30">
        <f>SUMIF('II K'!A:A,A1196,'II K'!C:C)</f>
        <v>0</v>
      </c>
      <c r="G1196" s="30">
        <f>SUMIF('III K'!A:A,A1196,'III K'!B:B)</f>
        <v>0</v>
      </c>
      <c r="H1196" s="30">
        <f>SUMIF('III K'!A:A,A1196,'III K'!C:C)</f>
        <v>0</v>
      </c>
      <c r="I1196" s="30">
        <f>SUMIF('IV K'!A:A,A1196,'IV K'!B:B)</f>
        <v>0</v>
      </c>
      <c r="J1196" s="30">
        <f>SUMIF('IV K'!A:A,A1196,'IV K'!C:C)</f>
        <v>0</v>
      </c>
      <c r="K1196" s="30">
        <f>SUMIF('2021 BEZ CLP'!A:A,A1196,'2021 BEZ CLP'!B:B)</f>
        <v>0</v>
      </c>
      <c r="L1196" s="30">
        <f>SUMIF('2021 BEZ CLP'!A:A,A1196,'2021 BEZ CLP'!C:C)</f>
        <v>0</v>
      </c>
    </row>
    <row r="1197" spans="1:12">
      <c r="A1197" s="28"/>
      <c r="B1197" s="28"/>
      <c r="C1197" s="3">
        <f>SUMIF('I K'!A:A,A1197,'I K'!B:B)</f>
        <v>0</v>
      </c>
      <c r="D1197" s="3">
        <f>SUMIF('I K'!A:A,A1197,'I K'!C:C)</f>
        <v>0</v>
      </c>
      <c r="E1197" s="3">
        <f>SUMIF('II K'!A:A,A1197,'II K'!B:B)</f>
        <v>0</v>
      </c>
      <c r="F1197" s="30">
        <f>SUMIF('II K'!A:A,A1197,'II K'!C:C)</f>
        <v>0</v>
      </c>
      <c r="G1197" s="30">
        <f>SUMIF('III K'!A:A,A1197,'III K'!B:B)</f>
        <v>0</v>
      </c>
      <c r="H1197" s="30">
        <f>SUMIF('III K'!A:A,A1197,'III K'!C:C)</f>
        <v>0</v>
      </c>
      <c r="I1197" s="30">
        <f>SUMIF('IV K'!A:A,A1197,'IV K'!B:B)</f>
        <v>0</v>
      </c>
      <c r="J1197" s="30">
        <f>SUMIF('IV K'!A:A,A1197,'IV K'!C:C)</f>
        <v>0</v>
      </c>
      <c r="K1197" s="30">
        <f>SUMIF('2021 BEZ CLP'!A:A,A1197,'2021 BEZ CLP'!B:B)</f>
        <v>0</v>
      </c>
      <c r="L1197" s="30">
        <f>SUMIF('2021 BEZ CLP'!A:A,A1197,'2021 BEZ CLP'!C:C)</f>
        <v>0</v>
      </c>
    </row>
    <row r="1198" spans="1:12">
      <c r="A1198" s="28"/>
      <c r="B1198" s="28"/>
      <c r="C1198" s="3">
        <f>SUMIF('I K'!A:A,A1198,'I K'!B:B)</f>
        <v>0</v>
      </c>
      <c r="D1198" s="3">
        <f>SUMIF('I K'!A:A,A1198,'I K'!C:C)</f>
        <v>0</v>
      </c>
      <c r="E1198" s="3">
        <f>SUMIF('II K'!A:A,A1198,'II K'!B:B)</f>
        <v>0</v>
      </c>
      <c r="F1198" s="30">
        <f>SUMIF('II K'!A:A,A1198,'II K'!C:C)</f>
        <v>0</v>
      </c>
      <c r="G1198" s="30">
        <f>SUMIF('III K'!A:A,A1198,'III K'!B:B)</f>
        <v>0</v>
      </c>
      <c r="H1198" s="30">
        <f>SUMIF('III K'!A:A,A1198,'III K'!C:C)</f>
        <v>0</v>
      </c>
      <c r="I1198" s="30">
        <f>SUMIF('IV K'!A:A,A1198,'IV K'!B:B)</f>
        <v>0</v>
      </c>
      <c r="J1198" s="30">
        <f>SUMIF('IV K'!A:A,A1198,'IV K'!C:C)</f>
        <v>0</v>
      </c>
      <c r="K1198" s="30">
        <f>SUMIF('2021 BEZ CLP'!A:A,A1198,'2021 BEZ CLP'!B:B)</f>
        <v>0</v>
      </c>
      <c r="L1198" s="30">
        <f>SUMIF('2021 BEZ CLP'!A:A,A1198,'2021 BEZ CLP'!C:C)</f>
        <v>0</v>
      </c>
    </row>
    <row r="1199" spans="1:12">
      <c r="A1199" s="28"/>
      <c r="B1199" s="28"/>
      <c r="C1199" s="3">
        <f>SUMIF('I K'!A:A,A1199,'I K'!B:B)</f>
        <v>0</v>
      </c>
      <c r="D1199" s="3">
        <f>SUMIF('I K'!A:A,A1199,'I K'!C:C)</f>
        <v>0</v>
      </c>
      <c r="E1199" s="3">
        <f>SUMIF('II K'!A:A,A1199,'II K'!B:B)</f>
        <v>0</v>
      </c>
      <c r="F1199" s="30">
        <f>SUMIF('II K'!A:A,A1199,'II K'!C:C)</f>
        <v>0</v>
      </c>
      <c r="G1199" s="30">
        <f>SUMIF('III K'!A:A,A1199,'III K'!B:B)</f>
        <v>0</v>
      </c>
      <c r="H1199" s="30">
        <f>SUMIF('III K'!A:A,A1199,'III K'!C:C)</f>
        <v>0</v>
      </c>
      <c r="I1199" s="30">
        <f>SUMIF('IV K'!A:A,A1199,'IV K'!B:B)</f>
        <v>0</v>
      </c>
      <c r="J1199" s="30">
        <f>SUMIF('IV K'!A:A,A1199,'IV K'!C:C)</f>
        <v>0</v>
      </c>
      <c r="K1199" s="30">
        <f>SUMIF('2021 BEZ CLP'!A:A,A1199,'2021 BEZ CLP'!B:B)</f>
        <v>0</v>
      </c>
      <c r="L1199" s="30">
        <f>SUMIF('2021 BEZ CLP'!A:A,A1199,'2021 BEZ CLP'!C:C)</f>
        <v>0</v>
      </c>
    </row>
    <row r="1200" spans="1:12">
      <c r="A1200" s="28"/>
      <c r="B1200" s="28"/>
      <c r="C1200" s="3">
        <f>SUMIF('I K'!A:A,A1200,'I K'!B:B)</f>
        <v>0</v>
      </c>
      <c r="D1200" s="3">
        <f>SUMIF('I K'!A:A,A1200,'I K'!C:C)</f>
        <v>0</v>
      </c>
      <c r="E1200" s="3">
        <f>SUMIF('II K'!A:A,A1200,'II K'!B:B)</f>
        <v>0</v>
      </c>
      <c r="F1200" s="30">
        <f>SUMIF('II K'!A:A,A1200,'II K'!C:C)</f>
        <v>0</v>
      </c>
      <c r="G1200" s="30">
        <f>SUMIF('III K'!A:A,A1200,'III K'!B:B)</f>
        <v>0</v>
      </c>
      <c r="H1200" s="30">
        <f>SUMIF('III K'!A:A,A1200,'III K'!C:C)</f>
        <v>0</v>
      </c>
      <c r="I1200" s="30">
        <f>SUMIF('IV K'!A:A,A1200,'IV K'!B:B)</f>
        <v>0</v>
      </c>
      <c r="J1200" s="30">
        <f>SUMIF('IV K'!A:A,A1200,'IV K'!C:C)</f>
        <v>0</v>
      </c>
      <c r="K1200" s="30">
        <f>SUMIF('2021 BEZ CLP'!A:A,A1200,'2021 BEZ CLP'!B:B)</f>
        <v>0</v>
      </c>
      <c r="L1200" s="30">
        <f>SUMIF('2021 BEZ CLP'!A:A,A1200,'2021 BEZ CLP'!C:C)</f>
        <v>0</v>
      </c>
    </row>
    <row r="1201" spans="1:12">
      <c r="A1201" s="28"/>
      <c r="B1201" s="28"/>
      <c r="C1201" s="3">
        <f>SUMIF('I K'!A:A,A1201,'I K'!B:B)</f>
        <v>0</v>
      </c>
      <c r="D1201" s="3">
        <f>SUMIF('I K'!A:A,A1201,'I K'!C:C)</f>
        <v>0</v>
      </c>
      <c r="E1201" s="3">
        <f>SUMIF('II K'!A:A,A1201,'II K'!B:B)</f>
        <v>0</v>
      </c>
      <c r="F1201" s="30">
        <f>SUMIF('II K'!A:A,A1201,'II K'!C:C)</f>
        <v>0</v>
      </c>
      <c r="G1201" s="30">
        <f>SUMIF('III K'!A:A,A1201,'III K'!B:B)</f>
        <v>0</v>
      </c>
      <c r="H1201" s="30">
        <f>SUMIF('III K'!A:A,A1201,'III K'!C:C)</f>
        <v>0</v>
      </c>
      <c r="I1201" s="30">
        <f>SUMIF('IV K'!A:A,A1201,'IV K'!B:B)</f>
        <v>0</v>
      </c>
      <c r="J1201" s="30">
        <f>SUMIF('IV K'!A:A,A1201,'IV K'!C:C)</f>
        <v>0</v>
      </c>
      <c r="K1201" s="30">
        <f>SUMIF('2021 BEZ CLP'!A:A,A1201,'2021 BEZ CLP'!B:B)</f>
        <v>0</v>
      </c>
      <c r="L1201" s="30">
        <f>SUMIF('2021 BEZ CLP'!A:A,A1201,'2021 BEZ CLP'!C:C)</f>
        <v>0</v>
      </c>
    </row>
    <row r="1202" spans="1:12">
      <c r="A1202" s="28"/>
      <c r="B1202" s="28"/>
      <c r="C1202" s="3">
        <f>SUMIF('I K'!A:A,A1202,'I K'!B:B)</f>
        <v>0</v>
      </c>
      <c r="D1202" s="3">
        <f>SUMIF('I K'!A:A,A1202,'I K'!C:C)</f>
        <v>0</v>
      </c>
      <c r="E1202" s="3">
        <f>SUMIF('II K'!A:A,A1202,'II K'!B:B)</f>
        <v>0</v>
      </c>
      <c r="F1202" s="30">
        <f>SUMIF('II K'!A:A,A1202,'II K'!C:C)</f>
        <v>0</v>
      </c>
      <c r="G1202" s="30">
        <f>SUMIF('III K'!A:A,A1202,'III K'!B:B)</f>
        <v>0</v>
      </c>
      <c r="H1202" s="30">
        <f>SUMIF('III K'!A:A,A1202,'III K'!C:C)</f>
        <v>0</v>
      </c>
      <c r="I1202" s="30">
        <f>SUMIF('IV K'!A:A,A1202,'IV K'!B:B)</f>
        <v>0</v>
      </c>
      <c r="J1202" s="30">
        <f>SUMIF('IV K'!A:A,A1202,'IV K'!C:C)</f>
        <v>0</v>
      </c>
      <c r="K1202" s="30">
        <f>SUMIF('2021 BEZ CLP'!A:A,A1202,'2021 BEZ CLP'!B:B)</f>
        <v>0</v>
      </c>
      <c r="L1202" s="30">
        <f>SUMIF('2021 BEZ CLP'!A:A,A1202,'2021 BEZ CLP'!C:C)</f>
        <v>0</v>
      </c>
    </row>
    <row r="1203" spans="1:12">
      <c r="A1203" s="28"/>
      <c r="B1203" s="28"/>
      <c r="C1203" s="3">
        <f>SUMIF('I K'!A:A,A1203,'I K'!B:B)</f>
        <v>0</v>
      </c>
      <c r="D1203" s="3">
        <f>SUMIF('I K'!A:A,A1203,'I K'!C:C)</f>
        <v>0</v>
      </c>
      <c r="E1203" s="3">
        <f>SUMIF('II K'!A:A,A1203,'II K'!B:B)</f>
        <v>0</v>
      </c>
      <c r="F1203" s="30">
        <f>SUMIF('II K'!A:A,A1203,'II K'!C:C)</f>
        <v>0</v>
      </c>
      <c r="G1203" s="30">
        <f>SUMIF('III K'!A:A,A1203,'III K'!B:B)</f>
        <v>0</v>
      </c>
      <c r="H1203" s="30">
        <f>SUMIF('III K'!A:A,A1203,'III K'!C:C)</f>
        <v>0</v>
      </c>
      <c r="I1203" s="30">
        <f>SUMIF('IV K'!A:A,A1203,'IV K'!B:B)</f>
        <v>0</v>
      </c>
      <c r="J1203" s="30">
        <f>SUMIF('IV K'!A:A,A1203,'IV K'!C:C)</f>
        <v>0</v>
      </c>
      <c r="K1203" s="30">
        <f>SUMIF('2021 BEZ CLP'!A:A,A1203,'2021 BEZ CLP'!B:B)</f>
        <v>0</v>
      </c>
      <c r="L1203" s="30">
        <f>SUMIF('2021 BEZ CLP'!A:A,A1203,'2021 BEZ CLP'!C:C)</f>
        <v>0</v>
      </c>
    </row>
    <row r="1204" spans="1:12">
      <c r="A1204" s="28"/>
      <c r="B1204" s="28"/>
      <c r="C1204" s="3">
        <f>SUMIF('I K'!A:A,A1204,'I K'!B:B)</f>
        <v>0</v>
      </c>
      <c r="D1204" s="3">
        <f>SUMIF('I K'!A:A,A1204,'I K'!C:C)</f>
        <v>0</v>
      </c>
      <c r="E1204" s="3">
        <f>SUMIF('II K'!A:A,A1204,'II K'!B:B)</f>
        <v>0</v>
      </c>
      <c r="F1204" s="30">
        <f>SUMIF('II K'!A:A,A1204,'II K'!C:C)</f>
        <v>0</v>
      </c>
      <c r="G1204" s="30">
        <f>SUMIF('III K'!A:A,A1204,'III K'!B:B)</f>
        <v>0</v>
      </c>
      <c r="H1204" s="30">
        <f>SUMIF('III K'!A:A,A1204,'III K'!C:C)</f>
        <v>0</v>
      </c>
      <c r="I1204" s="30">
        <f>SUMIF('IV K'!A:A,A1204,'IV K'!B:B)</f>
        <v>0</v>
      </c>
      <c r="J1204" s="30">
        <f>SUMIF('IV K'!A:A,A1204,'IV K'!C:C)</f>
        <v>0</v>
      </c>
      <c r="K1204" s="30">
        <f>SUMIF('2021 BEZ CLP'!A:A,A1204,'2021 BEZ CLP'!B:B)</f>
        <v>0</v>
      </c>
      <c r="L1204" s="30">
        <f>SUMIF('2021 BEZ CLP'!A:A,A1204,'2021 BEZ CLP'!C:C)</f>
        <v>0</v>
      </c>
    </row>
    <row r="1205" spans="1:12">
      <c r="A1205" s="28"/>
      <c r="B1205" s="28"/>
      <c r="C1205" s="3">
        <f>SUMIF('I K'!A:A,A1205,'I K'!B:B)</f>
        <v>0</v>
      </c>
      <c r="D1205" s="3">
        <f>SUMIF('I K'!A:A,A1205,'I K'!C:C)</f>
        <v>0</v>
      </c>
      <c r="E1205" s="3">
        <f>SUMIF('II K'!A:A,A1205,'II K'!B:B)</f>
        <v>0</v>
      </c>
      <c r="F1205" s="30">
        <f>SUMIF('II K'!A:A,A1205,'II K'!C:C)</f>
        <v>0</v>
      </c>
      <c r="G1205" s="30">
        <f>SUMIF('III K'!A:A,A1205,'III K'!B:B)</f>
        <v>0</v>
      </c>
      <c r="H1205" s="30">
        <f>SUMIF('III K'!A:A,A1205,'III K'!C:C)</f>
        <v>0</v>
      </c>
      <c r="I1205" s="30">
        <f>SUMIF('IV K'!A:A,A1205,'IV K'!B:B)</f>
        <v>0</v>
      </c>
      <c r="J1205" s="30">
        <f>SUMIF('IV K'!A:A,A1205,'IV K'!C:C)</f>
        <v>0</v>
      </c>
      <c r="K1205" s="30">
        <f>SUMIF('2021 BEZ CLP'!A:A,A1205,'2021 BEZ CLP'!B:B)</f>
        <v>0</v>
      </c>
      <c r="L1205" s="30">
        <f>SUMIF('2021 BEZ CLP'!A:A,A1205,'2021 BEZ CLP'!C:C)</f>
        <v>0</v>
      </c>
    </row>
    <row r="1206" spans="1:12">
      <c r="A1206" s="28"/>
      <c r="B1206" s="28"/>
      <c r="C1206" s="3">
        <f>SUMIF('I K'!A:A,A1206,'I K'!B:B)</f>
        <v>0</v>
      </c>
      <c r="D1206" s="3">
        <f>SUMIF('I K'!A:A,A1206,'I K'!C:C)</f>
        <v>0</v>
      </c>
      <c r="E1206" s="3">
        <f>SUMIF('II K'!A:A,A1206,'II K'!B:B)</f>
        <v>0</v>
      </c>
      <c r="F1206" s="30">
        <f>SUMIF('II K'!A:A,A1206,'II K'!C:C)</f>
        <v>0</v>
      </c>
      <c r="G1206" s="30">
        <f>SUMIF('III K'!A:A,A1206,'III K'!B:B)</f>
        <v>0</v>
      </c>
      <c r="H1206" s="30">
        <f>SUMIF('III K'!A:A,A1206,'III K'!C:C)</f>
        <v>0</v>
      </c>
      <c r="I1206" s="30">
        <f>SUMIF('IV K'!A:A,A1206,'IV K'!B:B)</f>
        <v>0</v>
      </c>
      <c r="J1206" s="30">
        <f>SUMIF('IV K'!A:A,A1206,'IV K'!C:C)</f>
        <v>0</v>
      </c>
      <c r="K1206" s="30">
        <f>SUMIF('2021 BEZ CLP'!A:A,A1206,'2021 BEZ CLP'!B:B)</f>
        <v>0</v>
      </c>
      <c r="L1206" s="30">
        <f>SUMIF('2021 BEZ CLP'!A:A,A1206,'2021 BEZ CLP'!C:C)</f>
        <v>0</v>
      </c>
    </row>
    <row r="1207" spans="1:12">
      <c r="A1207" s="28"/>
      <c r="B1207" s="28"/>
      <c r="C1207" s="3">
        <f>SUMIF('I K'!A:A,A1207,'I K'!B:B)</f>
        <v>0</v>
      </c>
      <c r="D1207" s="3">
        <f>SUMIF('I K'!A:A,A1207,'I K'!C:C)</f>
        <v>0</v>
      </c>
      <c r="E1207" s="3">
        <f>SUMIF('II K'!A:A,A1207,'II K'!B:B)</f>
        <v>0</v>
      </c>
      <c r="F1207" s="30">
        <f>SUMIF('II K'!A:A,A1207,'II K'!C:C)</f>
        <v>0</v>
      </c>
      <c r="G1207" s="30">
        <f>SUMIF('III K'!A:A,A1207,'III K'!B:B)</f>
        <v>0</v>
      </c>
      <c r="H1207" s="30">
        <f>SUMIF('III K'!A:A,A1207,'III K'!C:C)</f>
        <v>0</v>
      </c>
      <c r="I1207" s="30">
        <f>SUMIF('IV K'!A:A,A1207,'IV K'!B:B)</f>
        <v>0</v>
      </c>
      <c r="J1207" s="30">
        <f>SUMIF('IV K'!A:A,A1207,'IV K'!C:C)</f>
        <v>0</v>
      </c>
      <c r="K1207" s="30">
        <f>SUMIF('2021 BEZ CLP'!A:A,A1207,'2021 BEZ CLP'!B:B)</f>
        <v>0</v>
      </c>
      <c r="L1207" s="30">
        <f>SUMIF('2021 BEZ CLP'!A:A,A1207,'2021 BEZ CLP'!C:C)</f>
        <v>0</v>
      </c>
    </row>
    <row r="1208" spans="1:12">
      <c r="A1208" s="28"/>
      <c r="B1208" s="28"/>
      <c r="C1208" s="3">
        <f>SUMIF('I K'!A:A,A1208,'I K'!B:B)</f>
        <v>0</v>
      </c>
      <c r="D1208" s="3">
        <f>SUMIF('I K'!A:A,A1208,'I K'!C:C)</f>
        <v>0</v>
      </c>
      <c r="E1208" s="3">
        <f>SUMIF('II K'!A:A,A1208,'II K'!B:B)</f>
        <v>0</v>
      </c>
      <c r="F1208" s="30">
        <f>SUMIF('II K'!A:A,A1208,'II K'!C:C)</f>
        <v>0</v>
      </c>
      <c r="G1208" s="30">
        <f>SUMIF('III K'!A:A,A1208,'III K'!B:B)</f>
        <v>0</v>
      </c>
      <c r="H1208" s="30">
        <f>SUMIF('III K'!A:A,A1208,'III K'!C:C)</f>
        <v>0</v>
      </c>
      <c r="I1208" s="30">
        <f>SUMIF('IV K'!A:A,A1208,'IV K'!B:B)</f>
        <v>0</v>
      </c>
      <c r="J1208" s="30">
        <f>SUMIF('IV K'!A:A,A1208,'IV K'!C:C)</f>
        <v>0</v>
      </c>
      <c r="K1208" s="30">
        <f>SUMIF('2021 BEZ CLP'!A:A,A1208,'2021 BEZ CLP'!B:B)</f>
        <v>0</v>
      </c>
      <c r="L1208" s="30">
        <f>SUMIF('2021 BEZ CLP'!A:A,A1208,'2021 BEZ CLP'!C:C)</f>
        <v>0</v>
      </c>
    </row>
    <row r="1209" spans="1:12">
      <c r="A1209" s="28"/>
      <c r="B1209" s="28"/>
      <c r="C1209" s="3">
        <f>SUMIF('I K'!A:A,A1209,'I K'!B:B)</f>
        <v>0</v>
      </c>
      <c r="D1209" s="3">
        <f>SUMIF('I K'!A:A,A1209,'I K'!C:C)</f>
        <v>0</v>
      </c>
      <c r="E1209" s="3">
        <f>SUMIF('II K'!A:A,A1209,'II K'!B:B)</f>
        <v>0</v>
      </c>
      <c r="F1209" s="30">
        <f>SUMIF('II K'!A:A,A1209,'II K'!C:C)</f>
        <v>0</v>
      </c>
      <c r="G1209" s="30">
        <f>SUMIF('III K'!A:A,A1209,'III K'!B:B)</f>
        <v>0</v>
      </c>
      <c r="H1209" s="30">
        <f>SUMIF('III K'!A:A,A1209,'III K'!C:C)</f>
        <v>0</v>
      </c>
      <c r="I1209" s="30">
        <f>SUMIF('IV K'!A:A,A1209,'IV K'!B:B)</f>
        <v>0</v>
      </c>
      <c r="J1209" s="30">
        <f>SUMIF('IV K'!A:A,A1209,'IV K'!C:C)</f>
        <v>0</v>
      </c>
      <c r="K1209" s="30">
        <f>SUMIF('2021 BEZ CLP'!A:A,A1209,'2021 BEZ CLP'!B:B)</f>
        <v>0</v>
      </c>
      <c r="L1209" s="30">
        <f>SUMIF('2021 BEZ CLP'!A:A,A1209,'2021 BEZ CLP'!C:C)</f>
        <v>0</v>
      </c>
    </row>
    <row r="1210" spans="1:12">
      <c r="A1210" s="28"/>
      <c r="B1210" s="28"/>
      <c r="C1210" s="3">
        <f>SUMIF('I K'!A:A,A1210,'I K'!B:B)</f>
        <v>0</v>
      </c>
      <c r="D1210" s="3">
        <f>SUMIF('I K'!A:A,A1210,'I K'!C:C)</f>
        <v>0</v>
      </c>
      <c r="E1210" s="3">
        <f>SUMIF('II K'!A:A,A1210,'II K'!B:B)</f>
        <v>0</v>
      </c>
      <c r="F1210" s="30">
        <f>SUMIF('II K'!A:A,A1210,'II K'!C:C)</f>
        <v>0</v>
      </c>
      <c r="G1210" s="30">
        <f>SUMIF('III K'!A:A,A1210,'III K'!B:B)</f>
        <v>0</v>
      </c>
      <c r="H1210" s="30">
        <f>SUMIF('III K'!A:A,A1210,'III K'!C:C)</f>
        <v>0</v>
      </c>
      <c r="I1210" s="30">
        <f>SUMIF('IV K'!A:A,A1210,'IV K'!B:B)</f>
        <v>0</v>
      </c>
      <c r="J1210" s="30">
        <f>SUMIF('IV K'!A:A,A1210,'IV K'!C:C)</f>
        <v>0</v>
      </c>
      <c r="K1210" s="30">
        <f>SUMIF('2021 BEZ CLP'!A:A,A1210,'2021 BEZ CLP'!B:B)</f>
        <v>0</v>
      </c>
      <c r="L1210" s="30">
        <f>SUMIF('2021 BEZ CLP'!A:A,A1210,'2021 BEZ CLP'!C:C)</f>
        <v>0</v>
      </c>
    </row>
    <row r="1211" spans="1:12">
      <c r="A1211" s="28"/>
      <c r="B1211" s="28"/>
      <c r="C1211" s="3">
        <f>SUMIF('I K'!A:A,A1211,'I K'!B:B)</f>
        <v>0</v>
      </c>
      <c r="D1211" s="3">
        <f>SUMIF('I K'!A:A,A1211,'I K'!C:C)</f>
        <v>0</v>
      </c>
      <c r="E1211" s="3">
        <f>SUMIF('II K'!A:A,A1211,'II K'!B:B)</f>
        <v>0</v>
      </c>
      <c r="F1211" s="30">
        <f>SUMIF('II K'!A:A,A1211,'II K'!C:C)</f>
        <v>0</v>
      </c>
      <c r="G1211" s="30">
        <f>SUMIF('III K'!A:A,A1211,'III K'!B:B)</f>
        <v>0</v>
      </c>
      <c r="H1211" s="30">
        <f>SUMIF('III K'!A:A,A1211,'III K'!C:C)</f>
        <v>0</v>
      </c>
      <c r="I1211" s="30">
        <f>SUMIF('IV K'!A:A,A1211,'IV K'!B:B)</f>
        <v>0</v>
      </c>
      <c r="J1211" s="30">
        <f>SUMIF('IV K'!A:A,A1211,'IV K'!C:C)</f>
        <v>0</v>
      </c>
      <c r="K1211" s="30">
        <f>SUMIF('2021 BEZ CLP'!A:A,A1211,'2021 BEZ CLP'!B:B)</f>
        <v>0</v>
      </c>
      <c r="L1211" s="30">
        <f>SUMIF('2021 BEZ CLP'!A:A,A1211,'2021 BEZ CLP'!C:C)</f>
        <v>0</v>
      </c>
    </row>
    <row r="1212" spans="1:12">
      <c r="A1212" s="28"/>
      <c r="B1212" s="28"/>
      <c r="C1212" s="3">
        <f>SUMIF('I K'!A:A,A1212,'I K'!B:B)</f>
        <v>0</v>
      </c>
      <c r="D1212" s="3">
        <f>SUMIF('I K'!A:A,A1212,'I K'!C:C)</f>
        <v>0</v>
      </c>
      <c r="E1212" s="3">
        <f>SUMIF('II K'!A:A,A1212,'II K'!B:B)</f>
        <v>0</v>
      </c>
      <c r="F1212" s="30">
        <f>SUMIF('II K'!A:A,A1212,'II K'!C:C)</f>
        <v>0</v>
      </c>
      <c r="G1212" s="30">
        <f>SUMIF('III K'!A:A,A1212,'III K'!B:B)</f>
        <v>0</v>
      </c>
      <c r="H1212" s="30">
        <f>SUMIF('III K'!A:A,A1212,'III K'!C:C)</f>
        <v>0</v>
      </c>
      <c r="I1212" s="30">
        <f>SUMIF('IV K'!A:A,A1212,'IV K'!B:B)</f>
        <v>0</v>
      </c>
      <c r="J1212" s="30">
        <f>SUMIF('IV K'!A:A,A1212,'IV K'!C:C)</f>
        <v>0</v>
      </c>
      <c r="K1212" s="30">
        <f>SUMIF('2021 BEZ CLP'!A:A,A1212,'2021 BEZ CLP'!B:B)</f>
        <v>0</v>
      </c>
      <c r="L1212" s="30">
        <f>SUMIF('2021 BEZ CLP'!A:A,A1212,'2021 BEZ CLP'!C:C)</f>
        <v>0</v>
      </c>
    </row>
    <row r="1213" spans="1:12">
      <c r="A1213" s="28"/>
      <c r="B1213" s="28"/>
      <c r="C1213" s="3">
        <f>SUMIF('I K'!A:A,A1213,'I K'!B:B)</f>
        <v>0</v>
      </c>
      <c r="D1213" s="3">
        <f>SUMIF('I K'!A:A,A1213,'I K'!C:C)</f>
        <v>0</v>
      </c>
      <c r="E1213" s="3">
        <f>SUMIF('II K'!A:A,A1213,'II K'!B:B)</f>
        <v>0</v>
      </c>
      <c r="F1213" s="30">
        <f>SUMIF('II K'!A:A,A1213,'II K'!C:C)</f>
        <v>0</v>
      </c>
      <c r="G1213" s="30">
        <f>SUMIF('III K'!A:A,A1213,'III K'!B:B)</f>
        <v>0</v>
      </c>
      <c r="H1213" s="30">
        <f>SUMIF('III K'!A:A,A1213,'III K'!C:C)</f>
        <v>0</v>
      </c>
      <c r="I1213" s="30">
        <f>SUMIF('IV K'!A:A,A1213,'IV K'!B:B)</f>
        <v>0</v>
      </c>
      <c r="J1213" s="30">
        <f>SUMIF('IV K'!A:A,A1213,'IV K'!C:C)</f>
        <v>0</v>
      </c>
      <c r="K1213" s="30">
        <f>SUMIF('2021 BEZ CLP'!A:A,A1213,'2021 BEZ CLP'!B:B)</f>
        <v>0</v>
      </c>
      <c r="L1213" s="30">
        <f>SUMIF('2021 BEZ CLP'!A:A,A1213,'2021 BEZ CLP'!C:C)</f>
        <v>0</v>
      </c>
    </row>
    <row r="1214" spans="1:12">
      <c r="A1214" s="28"/>
      <c r="B1214" s="28"/>
      <c r="C1214" s="3">
        <f>SUMIF('I K'!A:A,A1214,'I K'!B:B)</f>
        <v>0</v>
      </c>
      <c r="D1214" s="3">
        <f>SUMIF('I K'!A:A,A1214,'I K'!C:C)</f>
        <v>0</v>
      </c>
      <c r="E1214" s="3">
        <f>SUMIF('II K'!A:A,A1214,'II K'!B:B)</f>
        <v>0</v>
      </c>
      <c r="F1214" s="30">
        <f>SUMIF('II K'!A:A,A1214,'II K'!C:C)</f>
        <v>0</v>
      </c>
      <c r="G1214" s="30">
        <f>SUMIF('III K'!A:A,A1214,'III K'!B:B)</f>
        <v>0</v>
      </c>
      <c r="H1214" s="30">
        <f>SUMIF('III K'!A:A,A1214,'III K'!C:C)</f>
        <v>0</v>
      </c>
      <c r="I1214" s="30">
        <f>SUMIF('IV K'!A:A,A1214,'IV K'!B:B)</f>
        <v>0</v>
      </c>
      <c r="J1214" s="30">
        <f>SUMIF('IV K'!A:A,A1214,'IV K'!C:C)</f>
        <v>0</v>
      </c>
      <c r="K1214" s="30">
        <f>SUMIF('2021 BEZ CLP'!A:A,A1214,'2021 BEZ CLP'!B:B)</f>
        <v>0</v>
      </c>
      <c r="L1214" s="30">
        <f>SUMIF('2021 BEZ CLP'!A:A,A1214,'2021 BEZ CLP'!C:C)</f>
        <v>0</v>
      </c>
    </row>
    <row r="1215" spans="1:12">
      <c r="A1215" s="28"/>
      <c r="B1215" s="28"/>
      <c r="C1215" s="3">
        <f>SUMIF('I K'!A:A,A1215,'I K'!B:B)</f>
        <v>0</v>
      </c>
      <c r="D1215" s="3">
        <f>SUMIF('I K'!A:A,A1215,'I K'!C:C)</f>
        <v>0</v>
      </c>
      <c r="E1215" s="3">
        <f>SUMIF('II K'!A:A,A1215,'II K'!B:B)</f>
        <v>0</v>
      </c>
      <c r="F1215" s="30">
        <f>SUMIF('II K'!A:A,A1215,'II K'!C:C)</f>
        <v>0</v>
      </c>
      <c r="G1215" s="30">
        <f>SUMIF('III K'!A:A,A1215,'III K'!B:B)</f>
        <v>0</v>
      </c>
      <c r="H1215" s="30">
        <f>SUMIF('III K'!A:A,A1215,'III K'!C:C)</f>
        <v>0</v>
      </c>
      <c r="I1215" s="30">
        <f>SUMIF('IV K'!A:A,A1215,'IV K'!B:B)</f>
        <v>0</v>
      </c>
      <c r="J1215" s="30">
        <f>SUMIF('IV K'!A:A,A1215,'IV K'!C:C)</f>
        <v>0</v>
      </c>
      <c r="K1215" s="30">
        <f>SUMIF('2021 BEZ CLP'!A:A,A1215,'2021 BEZ CLP'!B:B)</f>
        <v>0</v>
      </c>
      <c r="L1215" s="30">
        <f>SUMIF('2021 BEZ CLP'!A:A,A1215,'2021 BEZ CLP'!C:C)</f>
        <v>0</v>
      </c>
    </row>
    <row r="1216" spans="1:12">
      <c r="A1216" s="28"/>
      <c r="B1216" s="28"/>
      <c r="C1216" s="3">
        <f>SUMIF('I K'!A:A,A1216,'I K'!B:B)</f>
        <v>0</v>
      </c>
      <c r="D1216" s="3">
        <f>SUMIF('I K'!A:A,A1216,'I K'!C:C)</f>
        <v>0</v>
      </c>
      <c r="E1216" s="3">
        <f>SUMIF('II K'!A:A,A1216,'II K'!B:B)</f>
        <v>0</v>
      </c>
      <c r="F1216" s="30">
        <f>SUMIF('II K'!A:A,A1216,'II K'!C:C)</f>
        <v>0</v>
      </c>
      <c r="G1216" s="30">
        <f>SUMIF('III K'!A:A,A1216,'III K'!B:B)</f>
        <v>0</v>
      </c>
      <c r="H1216" s="30">
        <f>SUMIF('III K'!A:A,A1216,'III K'!C:C)</f>
        <v>0</v>
      </c>
      <c r="I1216" s="30">
        <f>SUMIF('IV K'!A:A,A1216,'IV K'!B:B)</f>
        <v>0</v>
      </c>
      <c r="J1216" s="30">
        <f>SUMIF('IV K'!A:A,A1216,'IV K'!C:C)</f>
        <v>0</v>
      </c>
      <c r="K1216" s="30">
        <f>SUMIF('2021 BEZ CLP'!A:A,A1216,'2021 BEZ CLP'!B:B)</f>
        <v>0</v>
      </c>
      <c r="L1216" s="30">
        <f>SUMIF('2021 BEZ CLP'!A:A,A1216,'2021 BEZ CLP'!C:C)</f>
        <v>0</v>
      </c>
    </row>
    <row r="1217" spans="1:12">
      <c r="A1217" s="28"/>
      <c r="B1217" s="28"/>
      <c r="C1217" s="3">
        <f>SUMIF('I K'!A:A,A1217,'I K'!B:B)</f>
        <v>0</v>
      </c>
      <c r="D1217" s="3">
        <f>SUMIF('I K'!A:A,A1217,'I K'!C:C)</f>
        <v>0</v>
      </c>
      <c r="E1217" s="3">
        <f>SUMIF('II K'!A:A,A1217,'II K'!B:B)</f>
        <v>0</v>
      </c>
      <c r="F1217" s="30">
        <f>SUMIF('II K'!A:A,A1217,'II K'!C:C)</f>
        <v>0</v>
      </c>
      <c r="G1217" s="30">
        <f>SUMIF('III K'!A:A,A1217,'III K'!B:B)</f>
        <v>0</v>
      </c>
      <c r="H1217" s="30">
        <f>SUMIF('III K'!A:A,A1217,'III K'!C:C)</f>
        <v>0</v>
      </c>
      <c r="I1217" s="30">
        <f>SUMIF('IV K'!A:A,A1217,'IV K'!B:B)</f>
        <v>0</v>
      </c>
      <c r="J1217" s="30">
        <f>SUMIF('IV K'!A:A,A1217,'IV K'!C:C)</f>
        <v>0</v>
      </c>
      <c r="K1217" s="30">
        <f>SUMIF('2021 BEZ CLP'!A:A,A1217,'2021 BEZ CLP'!B:B)</f>
        <v>0</v>
      </c>
      <c r="L1217" s="30">
        <f>SUMIF('2021 BEZ CLP'!A:A,A1217,'2021 BEZ CLP'!C:C)</f>
        <v>0</v>
      </c>
    </row>
    <row r="1218" spans="1:12">
      <c r="A1218" s="28"/>
      <c r="B1218" s="28"/>
      <c r="C1218" s="3">
        <f>SUMIF('I K'!A:A,A1218,'I K'!B:B)</f>
        <v>0</v>
      </c>
      <c r="D1218" s="3">
        <f>SUMIF('I K'!A:A,A1218,'I K'!C:C)</f>
        <v>0</v>
      </c>
      <c r="E1218" s="3">
        <f>SUMIF('II K'!A:A,A1218,'II K'!B:B)</f>
        <v>0</v>
      </c>
      <c r="F1218" s="30">
        <f>SUMIF('II K'!A:A,A1218,'II K'!C:C)</f>
        <v>0</v>
      </c>
      <c r="G1218" s="30">
        <f>SUMIF('III K'!A:A,A1218,'III K'!B:B)</f>
        <v>0</v>
      </c>
      <c r="H1218" s="30">
        <f>SUMIF('III K'!A:A,A1218,'III K'!C:C)</f>
        <v>0</v>
      </c>
      <c r="I1218" s="30">
        <f>SUMIF('IV K'!A:A,A1218,'IV K'!B:B)</f>
        <v>0</v>
      </c>
      <c r="J1218" s="30">
        <f>SUMIF('IV K'!A:A,A1218,'IV K'!C:C)</f>
        <v>0</v>
      </c>
      <c r="K1218" s="30">
        <f>SUMIF('2021 BEZ CLP'!A:A,A1218,'2021 BEZ CLP'!B:B)</f>
        <v>0</v>
      </c>
      <c r="L1218" s="30">
        <f>SUMIF('2021 BEZ CLP'!A:A,A1218,'2021 BEZ CLP'!C:C)</f>
        <v>0</v>
      </c>
    </row>
    <row r="1219" spans="1:12">
      <c r="A1219" s="28"/>
      <c r="B1219" s="28"/>
      <c r="C1219" s="3">
        <f>SUMIF('I K'!A:A,A1219,'I K'!B:B)</f>
        <v>0</v>
      </c>
      <c r="D1219" s="3">
        <f>SUMIF('I K'!A:A,A1219,'I K'!C:C)</f>
        <v>0</v>
      </c>
      <c r="E1219" s="3">
        <f>SUMIF('II K'!A:A,A1219,'II K'!B:B)</f>
        <v>0</v>
      </c>
      <c r="F1219" s="30">
        <f>SUMIF('II K'!A:A,A1219,'II K'!C:C)</f>
        <v>0</v>
      </c>
      <c r="G1219" s="30">
        <f>SUMIF('III K'!A:A,A1219,'III K'!B:B)</f>
        <v>0</v>
      </c>
      <c r="H1219" s="30">
        <f>SUMIF('III K'!A:A,A1219,'III K'!C:C)</f>
        <v>0</v>
      </c>
      <c r="I1219" s="30">
        <f>SUMIF('IV K'!A:A,A1219,'IV K'!B:B)</f>
        <v>0</v>
      </c>
      <c r="J1219" s="30">
        <f>SUMIF('IV K'!A:A,A1219,'IV K'!C:C)</f>
        <v>0</v>
      </c>
      <c r="K1219" s="30">
        <f>SUMIF('2021 BEZ CLP'!A:A,A1219,'2021 BEZ CLP'!B:B)</f>
        <v>0</v>
      </c>
      <c r="L1219" s="30">
        <f>SUMIF('2021 BEZ CLP'!A:A,A1219,'2021 BEZ CLP'!C:C)</f>
        <v>0</v>
      </c>
    </row>
    <row r="1220" spans="1:12">
      <c r="A1220" s="28"/>
      <c r="B1220" s="28"/>
      <c r="C1220" s="3">
        <f>SUMIF('I K'!A:A,A1220,'I K'!B:B)</f>
        <v>0</v>
      </c>
      <c r="D1220" s="3">
        <f>SUMIF('I K'!A:A,A1220,'I K'!C:C)</f>
        <v>0</v>
      </c>
      <c r="E1220" s="3">
        <f>SUMIF('II K'!A:A,A1220,'II K'!B:B)</f>
        <v>0</v>
      </c>
      <c r="F1220" s="30">
        <f>SUMIF('II K'!A:A,A1220,'II K'!C:C)</f>
        <v>0</v>
      </c>
      <c r="G1220" s="30">
        <f>SUMIF('III K'!A:A,A1220,'III K'!B:B)</f>
        <v>0</v>
      </c>
      <c r="H1220" s="30">
        <f>SUMIF('III K'!A:A,A1220,'III K'!C:C)</f>
        <v>0</v>
      </c>
      <c r="I1220" s="30">
        <f>SUMIF('IV K'!A:A,A1220,'IV K'!B:B)</f>
        <v>0</v>
      </c>
      <c r="J1220" s="30">
        <f>SUMIF('IV K'!A:A,A1220,'IV K'!C:C)</f>
        <v>0</v>
      </c>
      <c r="K1220" s="30">
        <f>SUMIF('2021 BEZ CLP'!A:A,A1220,'2021 BEZ CLP'!B:B)</f>
        <v>0</v>
      </c>
      <c r="L1220" s="30">
        <f>SUMIF('2021 BEZ CLP'!A:A,A1220,'2021 BEZ CLP'!C:C)</f>
        <v>0</v>
      </c>
    </row>
    <row r="1221" spans="1:12">
      <c r="A1221" s="28"/>
      <c r="B1221" s="28"/>
      <c r="C1221" s="3">
        <f>SUMIF('I K'!A:A,A1221,'I K'!B:B)</f>
        <v>0</v>
      </c>
      <c r="D1221" s="3">
        <f>SUMIF('I K'!A:A,A1221,'I K'!C:C)</f>
        <v>0</v>
      </c>
      <c r="E1221" s="3">
        <f>SUMIF('II K'!A:A,A1221,'II K'!B:B)</f>
        <v>0</v>
      </c>
      <c r="F1221" s="30">
        <f>SUMIF('II K'!A:A,A1221,'II K'!C:C)</f>
        <v>0</v>
      </c>
      <c r="G1221" s="30">
        <f>SUMIF('III K'!A:A,A1221,'III K'!B:B)</f>
        <v>0</v>
      </c>
      <c r="H1221" s="30">
        <f>SUMIF('III K'!A:A,A1221,'III K'!C:C)</f>
        <v>0</v>
      </c>
      <c r="I1221" s="30">
        <f>SUMIF('IV K'!A:A,A1221,'IV K'!B:B)</f>
        <v>0</v>
      </c>
      <c r="J1221" s="30">
        <f>SUMIF('IV K'!A:A,A1221,'IV K'!C:C)</f>
        <v>0</v>
      </c>
      <c r="K1221" s="30">
        <f>SUMIF('2021 BEZ CLP'!A:A,A1221,'2021 BEZ CLP'!B:B)</f>
        <v>0</v>
      </c>
      <c r="L1221" s="30">
        <f>SUMIF('2021 BEZ CLP'!A:A,A1221,'2021 BEZ CLP'!C:C)</f>
        <v>0</v>
      </c>
    </row>
    <row r="1222" spans="1:12">
      <c r="A1222" s="28"/>
      <c r="B1222" s="28"/>
      <c r="C1222" s="3">
        <f>SUMIF('I K'!A:A,A1222,'I K'!B:B)</f>
        <v>0</v>
      </c>
      <c r="D1222" s="3">
        <f>SUMIF('I K'!A:A,A1222,'I K'!C:C)</f>
        <v>0</v>
      </c>
      <c r="E1222" s="3">
        <f>SUMIF('II K'!A:A,A1222,'II K'!B:B)</f>
        <v>0</v>
      </c>
      <c r="F1222" s="30">
        <f>SUMIF('II K'!A:A,A1222,'II K'!C:C)</f>
        <v>0</v>
      </c>
      <c r="G1222" s="30">
        <f>SUMIF('III K'!A:A,A1222,'III K'!B:B)</f>
        <v>0</v>
      </c>
      <c r="H1222" s="30">
        <f>SUMIF('III K'!A:A,A1222,'III K'!C:C)</f>
        <v>0</v>
      </c>
      <c r="I1222" s="30">
        <f>SUMIF('IV K'!A:A,A1222,'IV K'!B:B)</f>
        <v>0</v>
      </c>
      <c r="J1222" s="30">
        <f>SUMIF('IV K'!A:A,A1222,'IV K'!C:C)</f>
        <v>0</v>
      </c>
      <c r="K1222" s="30">
        <f>SUMIF('2021 BEZ CLP'!A:A,A1222,'2021 BEZ CLP'!B:B)</f>
        <v>0</v>
      </c>
      <c r="L1222" s="30">
        <f>SUMIF('2021 BEZ CLP'!A:A,A1222,'2021 BEZ CLP'!C:C)</f>
        <v>0</v>
      </c>
    </row>
    <row r="1223" spans="1:12">
      <c r="A1223" s="28"/>
      <c r="B1223" s="28"/>
      <c r="C1223" s="3">
        <f>SUMIF('I K'!A:A,A1223,'I K'!B:B)</f>
        <v>0</v>
      </c>
      <c r="D1223" s="3">
        <f>SUMIF('I K'!A:A,A1223,'I K'!C:C)</f>
        <v>0</v>
      </c>
      <c r="E1223" s="3">
        <f>SUMIF('II K'!A:A,A1223,'II K'!B:B)</f>
        <v>0</v>
      </c>
      <c r="F1223" s="30">
        <f>SUMIF('II K'!A:A,A1223,'II K'!C:C)</f>
        <v>0</v>
      </c>
      <c r="G1223" s="30">
        <f>SUMIF('III K'!A:A,A1223,'III K'!B:B)</f>
        <v>0</v>
      </c>
      <c r="H1223" s="30">
        <f>SUMIF('III K'!A:A,A1223,'III K'!C:C)</f>
        <v>0</v>
      </c>
      <c r="I1223" s="30">
        <f>SUMIF('IV K'!A:A,A1223,'IV K'!B:B)</f>
        <v>0</v>
      </c>
      <c r="J1223" s="30">
        <f>SUMIF('IV K'!A:A,A1223,'IV K'!C:C)</f>
        <v>0</v>
      </c>
      <c r="K1223" s="30">
        <f>SUMIF('2021 BEZ CLP'!A:A,A1223,'2021 BEZ CLP'!B:B)</f>
        <v>0</v>
      </c>
      <c r="L1223" s="30">
        <f>SUMIF('2021 BEZ CLP'!A:A,A1223,'2021 BEZ CLP'!C:C)</f>
        <v>0</v>
      </c>
    </row>
    <row r="1224" spans="1:12">
      <c r="A1224" s="28"/>
      <c r="B1224" s="28"/>
    </row>
  </sheetData>
  <mergeCells count="5">
    <mergeCell ref="K1:L1"/>
    <mergeCell ref="C1:D1"/>
    <mergeCell ref="E1:F1"/>
    <mergeCell ref="G1:H1"/>
    <mergeCell ref="I1:J1"/>
  </mergeCell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8"/>
  <sheetViews>
    <sheetView topLeftCell="A16" workbookViewId="0">
      <pane xSplit="1" topLeftCell="E1" activePane="topRight" state="frozen"/>
      <selection activeCell="A4" sqref="A4"/>
      <selection pane="topRight" activeCell="T36" sqref="T36"/>
    </sheetView>
  </sheetViews>
  <sheetFormatPr defaultRowHeight="14.4"/>
  <cols>
    <col min="1" max="1" width="18.44140625" customWidth="1"/>
    <col min="2" max="3" width="13.88671875" customWidth="1"/>
    <col min="4" max="4" width="16.5546875" customWidth="1"/>
    <col min="5" max="11" width="13.88671875" customWidth="1"/>
    <col min="12" max="15" width="13.88671875" hidden="1" customWidth="1"/>
    <col min="16" max="17" width="15" customWidth="1"/>
    <col min="19" max="20" width="14.6640625" style="28" customWidth="1"/>
    <col min="21" max="21" width="5" style="28" customWidth="1"/>
    <col min="22" max="23" width="14.6640625" customWidth="1"/>
  </cols>
  <sheetData>
    <row r="1" spans="1:23">
      <c r="A1" s="6"/>
      <c r="B1" s="83" t="s">
        <v>472</v>
      </c>
      <c r="C1" s="84"/>
      <c r="D1" s="83" t="s">
        <v>479</v>
      </c>
      <c r="E1" s="84"/>
      <c r="F1" s="83" t="s">
        <v>478</v>
      </c>
      <c r="G1" s="84"/>
      <c r="H1" s="83" t="s">
        <v>480</v>
      </c>
      <c r="I1" s="84"/>
      <c r="J1" s="83" t="s">
        <v>484</v>
      </c>
      <c r="K1" s="84"/>
      <c r="L1" s="83" t="s">
        <v>481</v>
      </c>
      <c r="M1" s="84"/>
      <c r="N1" s="83" t="s">
        <v>482</v>
      </c>
      <c r="O1" s="84"/>
      <c r="P1" s="83" t="s">
        <v>546</v>
      </c>
      <c r="Q1" s="84"/>
      <c r="R1" s="28"/>
    </row>
    <row r="2" spans="1:23">
      <c r="A2" s="6"/>
      <c r="B2" s="25" t="s">
        <v>473</v>
      </c>
      <c r="C2" s="25" t="s">
        <v>3</v>
      </c>
      <c r="D2" s="25" t="s">
        <v>473</v>
      </c>
      <c r="E2" s="25" t="s">
        <v>3</v>
      </c>
      <c r="F2" s="25" t="s">
        <v>473</v>
      </c>
      <c r="G2" s="25" t="s">
        <v>3</v>
      </c>
      <c r="H2" s="25" t="s">
        <v>473</v>
      </c>
      <c r="I2" s="25" t="s">
        <v>3</v>
      </c>
      <c r="J2" s="25" t="s">
        <v>473</v>
      </c>
      <c r="K2" s="25" t="s">
        <v>3</v>
      </c>
      <c r="L2" s="25" t="s">
        <v>473</v>
      </c>
      <c r="M2" s="25" t="s">
        <v>3</v>
      </c>
      <c r="N2" s="25" t="s">
        <v>473</v>
      </c>
      <c r="O2" s="25" t="s">
        <v>3</v>
      </c>
      <c r="P2" s="25" t="s">
        <v>473</v>
      </c>
      <c r="Q2" s="25" t="s">
        <v>3</v>
      </c>
      <c r="R2" s="28"/>
      <c r="S2" s="28">
        <v>2022</v>
      </c>
      <c r="V2">
        <v>2021</v>
      </c>
    </row>
    <row r="3" spans="1:23">
      <c r="A3" s="6" t="s">
        <v>422</v>
      </c>
      <c r="B3" s="13">
        <f>SUMIF('2021 Opiekun'!B:B,A3,'2021 Opiekun'!C:C)</f>
        <v>338862.73000000027</v>
      </c>
      <c r="C3" s="13">
        <f>SUMIF('2021 Opiekun'!B:B,A3,'2021 Opiekun'!D:D)</f>
        <v>136070.83989999996</v>
      </c>
      <c r="D3" s="13">
        <f>SUMIF('2021 Opiekun'!B:B,A3,'2021 Opiekun'!K:K)</f>
        <v>1369134.5099999991</v>
      </c>
      <c r="E3" s="13">
        <f>SUMIF('2021 Opiekun'!B:B,A3,'2021 Opiekun'!L:L)</f>
        <v>551163.77409999992</v>
      </c>
      <c r="F3" s="13">
        <f>D3/4</f>
        <v>342283.62749999977</v>
      </c>
      <c r="G3" s="13">
        <f t="shared" ref="F3:G7" si="0">E3/4</f>
        <v>137790.94352499998</v>
      </c>
      <c r="H3" s="13">
        <f>(F3+B3)/2</f>
        <v>340573.17875000002</v>
      </c>
      <c r="I3" s="13">
        <f>(G3+C3)/2</f>
        <v>136930.89171249996</v>
      </c>
      <c r="J3" s="63">
        <v>0.1</v>
      </c>
      <c r="K3" s="63">
        <v>7.0000000000000007E-2</v>
      </c>
      <c r="L3" s="13"/>
      <c r="M3" s="13"/>
      <c r="N3" s="13"/>
      <c r="O3" s="13"/>
      <c r="P3" s="13">
        <f t="shared" ref="P3:Q7" si="1">H3*J3+H3+L3+N3</f>
        <v>374630.49662500003</v>
      </c>
      <c r="Q3" s="13">
        <f t="shared" si="1"/>
        <v>146516.05413237496</v>
      </c>
      <c r="R3" s="31">
        <f t="shared" ref="R3:R8" si="2">Q3/P3</f>
        <v>0.39109483998852212</v>
      </c>
      <c r="S3" s="13">
        <v>375000</v>
      </c>
      <c r="T3" s="13">
        <v>146000</v>
      </c>
      <c r="U3" s="13"/>
      <c r="V3" s="13">
        <v>375000</v>
      </c>
      <c r="W3" s="13">
        <v>145000</v>
      </c>
    </row>
    <row r="4" spans="1:23">
      <c r="A4" s="6" t="s">
        <v>830</v>
      </c>
      <c r="B4" s="13">
        <f>SUMIF('2021 Opiekun'!B:B,A4,'2021 Opiekun'!C:C)</f>
        <v>238999.50999999998</v>
      </c>
      <c r="C4" s="13">
        <f>SUMIF('2021 Opiekun'!B:B,A4,'2021 Opiekun'!D:D)</f>
        <v>75043.772100000002</v>
      </c>
      <c r="D4" s="13">
        <f>SUMIF('2021 Opiekun'!B:B,A4,'2021 Opiekun'!K:K)</f>
        <v>967070.83</v>
      </c>
      <c r="E4" s="13">
        <f>SUMIF('2021 Opiekun'!B:B,A4,'2021 Opiekun'!L:L)</f>
        <v>300875.74070000002</v>
      </c>
      <c r="F4" s="13">
        <f t="shared" si="0"/>
        <v>241767.70749999999</v>
      </c>
      <c r="G4" s="13">
        <f t="shared" si="0"/>
        <v>75218.935175000006</v>
      </c>
      <c r="H4" s="13">
        <f t="shared" ref="H4:I7" si="3">(F4+B4)/2</f>
        <v>240383.60874999998</v>
      </c>
      <c r="I4" s="13">
        <f t="shared" si="3"/>
        <v>75131.353637499997</v>
      </c>
      <c r="J4" s="63">
        <v>0.1</v>
      </c>
      <c r="K4" s="63">
        <v>7.0000000000000007E-2</v>
      </c>
      <c r="L4" s="13"/>
      <c r="M4" s="13"/>
      <c r="N4" s="13"/>
      <c r="O4" s="13"/>
      <c r="P4" s="13">
        <f t="shared" si="1"/>
        <v>264421.96962499997</v>
      </c>
      <c r="Q4" s="13">
        <f t="shared" si="1"/>
        <v>80390.548392124998</v>
      </c>
      <c r="R4" s="31">
        <f t="shared" si="2"/>
        <v>0.3040237106853636</v>
      </c>
      <c r="S4" s="13">
        <v>300000</v>
      </c>
      <c r="T4" s="13">
        <v>88000</v>
      </c>
      <c r="U4" s="13"/>
      <c r="V4" s="13">
        <v>350000</v>
      </c>
      <c r="W4" s="13">
        <v>120000</v>
      </c>
    </row>
    <row r="5" spans="1:23">
      <c r="A5" s="6" t="s">
        <v>423</v>
      </c>
      <c r="B5" s="13">
        <f>SUMIF('2021 Opiekun'!B:B,A5,'2021 Opiekun'!C:C)</f>
        <v>486641.69000000006</v>
      </c>
      <c r="C5" s="13">
        <f>SUMIF('2021 Opiekun'!B:B,A5,'2021 Opiekun'!D:D)</f>
        <v>167101.90950000004</v>
      </c>
      <c r="D5" s="13">
        <f>SUMIF('2021 Opiekun'!B:B,A5,'2021 Opiekun'!K:K)</f>
        <v>2093583.6100000006</v>
      </c>
      <c r="E5" s="13">
        <f>SUMIF('2021 Opiekun'!B:B,A5,'2021 Opiekun'!L:L)</f>
        <v>726453.67509999999</v>
      </c>
      <c r="F5" s="13">
        <f t="shared" si="0"/>
        <v>523395.90250000014</v>
      </c>
      <c r="G5" s="13">
        <f t="shared" si="0"/>
        <v>181613.418775</v>
      </c>
      <c r="H5" s="13">
        <f t="shared" si="3"/>
        <v>505018.79625000013</v>
      </c>
      <c r="I5" s="13">
        <f t="shared" si="3"/>
        <v>174357.66413750002</v>
      </c>
      <c r="J5" s="63">
        <v>0.17</v>
      </c>
      <c r="K5" s="63">
        <v>0.125</v>
      </c>
      <c r="L5" s="13"/>
      <c r="M5" s="13"/>
      <c r="N5" s="13"/>
      <c r="O5" s="13"/>
      <c r="P5" s="13">
        <f t="shared" si="1"/>
        <v>590871.99161250016</v>
      </c>
      <c r="Q5" s="13">
        <f t="shared" si="1"/>
        <v>196152.37215468753</v>
      </c>
      <c r="R5" s="31">
        <f t="shared" si="2"/>
        <v>0.33197101053882117</v>
      </c>
      <c r="S5" s="13">
        <v>583000</v>
      </c>
      <c r="T5" s="13">
        <v>194500</v>
      </c>
      <c r="U5" s="13"/>
      <c r="V5" s="13">
        <v>685000</v>
      </c>
      <c r="W5" s="13">
        <v>204000</v>
      </c>
    </row>
    <row r="6" spans="1:23">
      <c r="A6" s="6" t="s">
        <v>427</v>
      </c>
      <c r="B6" s="13">
        <f>SUMIF('2021 Opiekun'!B:B,A6,'2021 Opiekun'!C:C)</f>
        <v>765691.77</v>
      </c>
      <c r="C6" s="13">
        <f>SUMIF('2021 Opiekun'!B:B,A6,'2021 Opiekun'!D:D)</f>
        <v>244350.4641999999</v>
      </c>
      <c r="D6" s="13">
        <f>SUMIF('2021 Opiekun'!B:B,A6,'2021 Opiekun'!K:K)</f>
        <v>2764524.2599999993</v>
      </c>
      <c r="E6" s="13">
        <f>SUMIF('2021 Opiekun'!B:B,A6,'2021 Opiekun'!L:L)</f>
        <v>895982.55609999993</v>
      </c>
      <c r="F6" s="13">
        <f t="shared" si="0"/>
        <v>691131.06499999983</v>
      </c>
      <c r="G6" s="13">
        <f t="shared" si="0"/>
        <v>223995.63902499998</v>
      </c>
      <c r="H6" s="13">
        <f t="shared" si="3"/>
        <v>728411.41749999998</v>
      </c>
      <c r="I6" s="13">
        <f t="shared" si="3"/>
        <v>234173.05161249993</v>
      </c>
      <c r="J6" s="63">
        <v>0.17</v>
      </c>
      <c r="K6" s="63">
        <v>0.125</v>
      </c>
      <c r="L6" s="13"/>
      <c r="M6" s="13"/>
      <c r="N6" s="13"/>
      <c r="O6" s="13"/>
      <c r="P6" s="13">
        <f t="shared" si="1"/>
        <v>852241.35847500002</v>
      </c>
      <c r="Q6" s="13">
        <f t="shared" si="1"/>
        <v>263444.68306406244</v>
      </c>
      <c r="R6" s="31">
        <f t="shared" si="2"/>
        <v>0.30911980560937591</v>
      </c>
      <c r="S6" s="13">
        <v>811000</v>
      </c>
      <c r="T6" s="13">
        <v>254500</v>
      </c>
      <c r="U6" s="13"/>
      <c r="V6" s="13">
        <v>775000</v>
      </c>
      <c r="W6" s="13">
        <v>238000</v>
      </c>
    </row>
    <row r="7" spans="1:23">
      <c r="A7" s="6" t="s">
        <v>426</v>
      </c>
      <c r="B7" s="13">
        <f>SUMIF('2021 Opiekun'!B:B,A7,'2021 Opiekun'!C:C)</f>
        <v>429797.35000000003</v>
      </c>
      <c r="C7" s="13">
        <f>SUMIF('2021 Opiekun'!B:B,A7,'2021 Opiekun'!D:D)</f>
        <v>152834.2366</v>
      </c>
      <c r="D7" s="13">
        <f>SUMIF('2021 Opiekun'!B:B,A7,'2021 Opiekun'!K:K)</f>
        <v>1922677.0299999993</v>
      </c>
      <c r="E7" s="13">
        <f>SUMIF('2021 Opiekun'!B:B,A7,'2021 Opiekun'!L:L)</f>
        <v>674757.22600000014</v>
      </c>
      <c r="F7" s="13">
        <f t="shared" si="0"/>
        <v>480669.25749999983</v>
      </c>
      <c r="G7" s="13">
        <f t="shared" si="0"/>
        <v>168689.30650000004</v>
      </c>
      <c r="H7" s="13">
        <f t="shared" si="3"/>
        <v>455233.30374999996</v>
      </c>
      <c r="I7" s="13">
        <f t="shared" si="3"/>
        <v>160761.77155</v>
      </c>
      <c r="J7" s="63">
        <v>0.17</v>
      </c>
      <c r="K7" s="63">
        <v>0.125</v>
      </c>
      <c r="L7" s="13"/>
      <c r="M7" s="13"/>
      <c r="N7" s="13"/>
      <c r="O7" s="13"/>
      <c r="P7" s="13">
        <f t="shared" si="1"/>
        <v>532622.96538750001</v>
      </c>
      <c r="Q7" s="13">
        <f t="shared" si="1"/>
        <v>180856.99299375</v>
      </c>
      <c r="R7" s="31">
        <f t="shared" si="2"/>
        <v>0.33955913422203043</v>
      </c>
      <c r="S7" s="13">
        <v>531000</v>
      </c>
      <c r="T7" s="13">
        <v>181000</v>
      </c>
      <c r="U7" s="13"/>
      <c r="V7" s="13">
        <v>490000</v>
      </c>
      <c r="W7" s="13">
        <v>157000</v>
      </c>
    </row>
    <row r="8" spans="1:23">
      <c r="A8" s="6" t="s">
        <v>474</v>
      </c>
      <c r="B8" s="17">
        <f t="shared" ref="B8:I8" si="4">SUM(B3:B7)</f>
        <v>2259993.0500000003</v>
      </c>
      <c r="C8" s="17">
        <f t="shared" si="4"/>
        <v>775401.22230000002</v>
      </c>
      <c r="D8" s="17">
        <f t="shared" si="4"/>
        <v>9116990.2399999984</v>
      </c>
      <c r="E8" s="17">
        <f t="shared" si="4"/>
        <v>3149232.9720000005</v>
      </c>
      <c r="F8" s="17">
        <f t="shared" si="4"/>
        <v>2279247.5599999996</v>
      </c>
      <c r="G8" s="17">
        <f t="shared" si="4"/>
        <v>787308.24300000013</v>
      </c>
      <c r="H8" s="17">
        <f t="shared" si="4"/>
        <v>2269620.3050000002</v>
      </c>
      <c r="I8" s="17">
        <f t="shared" si="4"/>
        <v>781354.7326499999</v>
      </c>
      <c r="J8" s="17"/>
      <c r="K8" s="17"/>
      <c r="L8" s="17">
        <f t="shared" ref="L8:Q8" si="5">SUM(L3:L7)</f>
        <v>0</v>
      </c>
      <c r="M8" s="17">
        <f t="shared" si="5"/>
        <v>0</v>
      </c>
      <c r="N8" s="17">
        <f t="shared" si="5"/>
        <v>0</v>
      </c>
      <c r="O8" s="17">
        <f t="shared" si="5"/>
        <v>0</v>
      </c>
      <c r="P8" s="17">
        <f t="shared" si="5"/>
        <v>2614788.7817250001</v>
      </c>
      <c r="Q8" s="17">
        <f t="shared" si="5"/>
        <v>867360.65073700005</v>
      </c>
      <c r="R8" s="31">
        <f t="shared" si="2"/>
        <v>0.33171346641803867</v>
      </c>
      <c r="S8" s="17">
        <f>SUM(S3:S7)</f>
        <v>2600000</v>
      </c>
      <c r="T8" s="17">
        <f>SUM(T3:T7)</f>
        <v>864000</v>
      </c>
      <c r="U8" s="17"/>
      <c r="V8" s="17">
        <f>SUM(V3:V7)</f>
        <v>2675000</v>
      </c>
      <c r="W8" s="17">
        <f>SUM(W3:W7)</f>
        <v>864000</v>
      </c>
    </row>
    <row r="9" spans="1:23">
      <c r="A9" s="7"/>
      <c r="B9" s="8"/>
      <c r="C9" s="7"/>
      <c r="P9" s="26">
        <f>'Plan Roczny'!G3/4</f>
        <v>2037500.0000000002</v>
      </c>
      <c r="Q9" s="26">
        <f>'Plan Roczny'!F3/4</f>
        <v>679000</v>
      </c>
    </row>
    <row r="10" spans="1:23">
      <c r="A10" s="9"/>
      <c r="B10" s="85" t="s">
        <v>475</v>
      </c>
      <c r="C10" s="84"/>
      <c r="D10" s="83" t="s">
        <v>479</v>
      </c>
      <c r="E10" s="84"/>
      <c r="F10" s="83" t="s">
        <v>478</v>
      </c>
      <c r="G10" s="84"/>
      <c r="H10" s="83" t="s">
        <v>480</v>
      </c>
      <c r="I10" s="84"/>
      <c r="J10" s="83" t="s">
        <v>484</v>
      </c>
      <c r="K10" s="84"/>
      <c r="L10" s="83" t="s">
        <v>481</v>
      </c>
      <c r="M10" s="84"/>
      <c r="N10" s="83" t="s">
        <v>482</v>
      </c>
      <c r="O10" s="84"/>
      <c r="P10" s="83" t="s">
        <v>545</v>
      </c>
      <c r="Q10" s="84"/>
      <c r="R10" s="28"/>
      <c r="V10" s="28"/>
      <c r="W10" s="28"/>
    </row>
    <row r="11" spans="1:23">
      <c r="A11" s="9"/>
      <c r="B11" s="10" t="s">
        <v>473</v>
      </c>
      <c r="C11" s="10" t="s">
        <v>3</v>
      </c>
      <c r="D11" s="33" t="s">
        <v>473</v>
      </c>
      <c r="E11" s="33" t="s">
        <v>3</v>
      </c>
      <c r="F11" s="33" t="s">
        <v>473</v>
      </c>
      <c r="G11" s="33" t="s">
        <v>3</v>
      </c>
      <c r="H11" s="33" t="s">
        <v>473</v>
      </c>
      <c r="I11" s="33" t="s">
        <v>3</v>
      </c>
      <c r="J11" s="33" t="s">
        <v>473</v>
      </c>
      <c r="K11" s="33" t="s">
        <v>3</v>
      </c>
      <c r="L11" s="33" t="s">
        <v>473</v>
      </c>
      <c r="M11" s="33" t="s">
        <v>3</v>
      </c>
      <c r="N11" s="33" t="s">
        <v>473</v>
      </c>
      <c r="O11" s="33" t="s">
        <v>3</v>
      </c>
      <c r="P11" s="33" t="s">
        <v>473</v>
      </c>
      <c r="Q11" s="33" t="s">
        <v>3</v>
      </c>
      <c r="R11" s="28"/>
      <c r="V11" s="28"/>
      <c r="W11" s="28"/>
    </row>
    <row r="12" spans="1:23">
      <c r="A12" s="6" t="s">
        <v>422</v>
      </c>
      <c r="B12" s="13">
        <f>SUMIF('2021 Opiekun'!B:B,A12,'2021 Opiekun'!E:E)</f>
        <v>354407.33</v>
      </c>
      <c r="C12" s="13">
        <f>SUMIF('2021 Opiekun'!B:B,A12,'2021 Opiekun'!F:F)</f>
        <v>137963.09490000003</v>
      </c>
      <c r="D12" s="13">
        <f>SUMIF('2021 Opiekun'!B:B,A12,'2021 Opiekun'!K:K)</f>
        <v>1369134.5099999991</v>
      </c>
      <c r="E12" s="13">
        <f>SUMIF('2021 Opiekun'!B:B,A12,'2021 Opiekun'!L:L)</f>
        <v>551163.77409999992</v>
      </c>
      <c r="F12" s="13">
        <f t="shared" ref="F12:G16" si="6">D12/4</f>
        <v>342283.62749999977</v>
      </c>
      <c r="G12" s="13">
        <f t="shared" si="6"/>
        <v>137790.94352499998</v>
      </c>
      <c r="H12" s="13">
        <f t="shared" ref="H12:I16" si="7">(F12+B12)/2</f>
        <v>348345.47874999989</v>
      </c>
      <c r="I12" s="13">
        <f t="shared" si="7"/>
        <v>137877.01921250002</v>
      </c>
      <c r="J12" s="63">
        <v>0.12</v>
      </c>
      <c r="K12" s="63">
        <v>0.12</v>
      </c>
      <c r="L12" s="13"/>
      <c r="M12" s="13"/>
      <c r="N12" s="13"/>
      <c r="O12" s="13"/>
      <c r="P12" s="13">
        <f t="shared" ref="P12:Q16" si="8">H12*J12+H12+L12+N12</f>
        <v>390146.93619999988</v>
      </c>
      <c r="Q12" s="13">
        <f t="shared" si="8"/>
        <v>154422.26151800001</v>
      </c>
      <c r="R12" s="31">
        <f t="shared" ref="R12:R17" si="9">Q12/P12</f>
        <v>0.3958053932758272</v>
      </c>
      <c r="S12" s="13"/>
      <c r="T12" s="13">
        <v>155000</v>
      </c>
      <c r="U12" s="13"/>
      <c r="V12" s="13">
        <v>350000</v>
      </c>
      <c r="W12" s="13">
        <v>137000</v>
      </c>
    </row>
    <row r="13" spans="1:23">
      <c r="A13" s="6" t="s">
        <v>830</v>
      </c>
      <c r="B13" s="13">
        <f>SUMIF('2021 Opiekun'!B:B,A13,'2021 Opiekun'!E:E)</f>
        <v>224912.8</v>
      </c>
      <c r="C13" s="13">
        <f>SUMIF('2021 Opiekun'!B:B,A13,'2021 Opiekun'!F:F)</f>
        <v>71010.772500000006</v>
      </c>
      <c r="D13" s="13">
        <f>SUMIF('2021 Opiekun'!B:B,A13,'2021 Opiekun'!K:K)</f>
        <v>967070.83</v>
      </c>
      <c r="E13" s="13">
        <f>SUMIF('2021 Opiekun'!B:B,A13,'2021 Opiekun'!L:L)</f>
        <v>300875.74070000002</v>
      </c>
      <c r="F13" s="13">
        <f t="shared" si="6"/>
        <v>241767.70749999999</v>
      </c>
      <c r="G13" s="13">
        <f t="shared" si="6"/>
        <v>75218.935175000006</v>
      </c>
      <c r="H13" s="13">
        <f t="shared" si="7"/>
        <v>233340.25374999997</v>
      </c>
      <c r="I13" s="13">
        <f t="shared" si="7"/>
        <v>73114.853837500006</v>
      </c>
      <c r="J13" s="63">
        <v>0.15</v>
      </c>
      <c r="K13" s="63">
        <v>0.17</v>
      </c>
      <c r="L13" s="13"/>
      <c r="M13" s="13"/>
      <c r="N13" s="13"/>
      <c r="O13" s="13"/>
      <c r="P13" s="13">
        <f t="shared" si="8"/>
        <v>268341.29181249999</v>
      </c>
      <c r="Q13" s="13">
        <f t="shared" si="8"/>
        <v>85544.378989875011</v>
      </c>
      <c r="R13" s="31">
        <f t="shared" si="9"/>
        <v>0.3187894729583699</v>
      </c>
      <c r="S13" s="13"/>
      <c r="T13" s="13">
        <v>92000</v>
      </c>
      <c r="U13" s="13"/>
      <c r="V13" s="13">
        <v>290000</v>
      </c>
      <c r="W13" s="13">
        <v>107000</v>
      </c>
    </row>
    <row r="14" spans="1:23">
      <c r="A14" s="6" t="s">
        <v>423</v>
      </c>
      <c r="B14" s="13">
        <f>SUMIF('2021 Opiekun'!B:B,A14,'2021 Opiekun'!E:E)</f>
        <v>542482.68000000005</v>
      </c>
      <c r="C14" s="13">
        <f>SUMIF('2021 Opiekun'!B:B,A14,'2021 Opiekun'!F:F)</f>
        <v>177956.4192</v>
      </c>
      <c r="D14" s="13">
        <f>SUMIF('2021 Opiekun'!B:B,A14,'2021 Opiekun'!K:K)</f>
        <v>2093583.6100000006</v>
      </c>
      <c r="E14" s="13">
        <f>SUMIF('2021 Opiekun'!B:B,A14,'2021 Opiekun'!L:L)</f>
        <v>726453.67509999999</v>
      </c>
      <c r="F14" s="13">
        <f t="shared" si="6"/>
        <v>523395.90250000014</v>
      </c>
      <c r="G14" s="13">
        <f t="shared" si="6"/>
        <v>181613.418775</v>
      </c>
      <c r="H14" s="13">
        <f t="shared" si="7"/>
        <v>532939.29125000013</v>
      </c>
      <c r="I14" s="13">
        <f t="shared" si="7"/>
        <v>179784.91898750002</v>
      </c>
      <c r="J14" s="63">
        <v>0.2</v>
      </c>
      <c r="K14" s="63">
        <v>0.17</v>
      </c>
      <c r="L14" s="13"/>
      <c r="M14" s="13"/>
      <c r="N14" s="13"/>
      <c r="O14" s="13"/>
      <c r="P14" s="13">
        <f t="shared" si="8"/>
        <v>639527.14950000017</v>
      </c>
      <c r="Q14" s="13">
        <f t="shared" si="8"/>
        <v>210348.35521537502</v>
      </c>
      <c r="R14" s="31">
        <f t="shared" si="9"/>
        <v>0.32891231494993001</v>
      </c>
      <c r="S14" s="13"/>
      <c r="T14" s="13">
        <v>207000</v>
      </c>
      <c r="U14" s="13"/>
      <c r="V14" s="13">
        <v>680000</v>
      </c>
      <c r="W14" s="13">
        <v>205000</v>
      </c>
    </row>
    <row r="15" spans="1:23">
      <c r="A15" s="6" t="s">
        <v>427</v>
      </c>
      <c r="B15" s="13">
        <f>SUMIF('2021 Opiekun'!B:B,A15,'2021 Opiekun'!E:E)</f>
        <v>697128.92000000016</v>
      </c>
      <c r="C15" s="13">
        <f>SUMIF('2021 Opiekun'!B:B,A15,'2021 Opiekun'!F:F)</f>
        <v>221020.63440000001</v>
      </c>
      <c r="D15" s="13">
        <f>SUMIF('2021 Opiekun'!B:B,A15,'2021 Opiekun'!K:K)</f>
        <v>2764524.2599999993</v>
      </c>
      <c r="E15" s="13">
        <f>SUMIF('2021 Opiekun'!B:B,A15,'2021 Opiekun'!L:L)</f>
        <v>895982.55609999993</v>
      </c>
      <c r="F15" s="13">
        <f t="shared" si="6"/>
        <v>691131.06499999983</v>
      </c>
      <c r="G15" s="13">
        <f t="shared" si="6"/>
        <v>223995.63902499998</v>
      </c>
      <c r="H15" s="13">
        <f t="shared" si="7"/>
        <v>694129.99249999993</v>
      </c>
      <c r="I15" s="13">
        <f t="shared" si="7"/>
        <v>222508.13671250001</v>
      </c>
      <c r="J15" s="63">
        <v>0.2</v>
      </c>
      <c r="K15" s="63">
        <v>0.15</v>
      </c>
      <c r="L15" s="13"/>
      <c r="M15" s="13"/>
      <c r="N15" s="13"/>
      <c r="O15" s="13"/>
      <c r="P15" s="13">
        <f t="shared" si="8"/>
        <v>832955.99099999992</v>
      </c>
      <c r="Q15" s="13">
        <f t="shared" si="8"/>
        <v>255884.357219375</v>
      </c>
      <c r="R15" s="31">
        <f t="shared" si="9"/>
        <v>0.3072003322914752</v>
      </c>
      <c r="S15" s="13"/>
      <c r="T15" s="13">
        <v>249000</v>
      </c>
      <c r="U15" s="13"/>
      <c r="V15" s="13">
        <v>820000</v>
      </c>
      <c r="W15" s="13">
        <v>245000</v>
      </c>
    </row>
    <row r="16" spans="1:23">
      <c r="A16" s="6" t="s">
        <v>426</v>
      </c>
      <c r="B16" s="13">
        <f>SUMIF('2021 Opiekun'!B:B,A16,'2021 Opiekun'!E:E)</f>
        <v>506771.34</v>
      </c>
      <c r="C16" s="13">
        <f>SUMIF('2021 Opiekun'!B:B,A16,'2021 Opiekun'!F:F)</f>
        <v>178010.84829999995</v>
      </c>
      <c r="D16" s="13">
        <f>SUMIF('2021 Opiekun'!B:B,A16,'2021 Opiekun'!K:K)</f>
        <v>1922677.0299999993</v>
      </c>
      <c r="E16" s="13">
        <f>SUMIF('2021 Opiekun'!B:B,A16,'2021 Opiekun'!L:L)</f>
        <v>674757.22600000014</v>
      </c>
      <c r="F16" s="13">
        <f t="shared" si="6"/>
        <v>480669.25749999983</v>
      </c>
      <c r="G16" s="13">
        <f t="shared" si="6"/>
        <v>168689.30650000004</v>
      </c>
      <c r="H16" s="13">
        <f t="shared" si="7"/>
        <v>493720.29874999996</v>
      </c>
      <c r="I16" s="13">
        <f t="shared" si="7"/>
        <v>173350.07740000001</v>
      </c>
      <c r="J16" s="63">
        <v>0.2</v>
      </c>
      <c r="K16" s="63">
        <v>0.17</v>
      </c>
      <c r="L16" s="13"/>
      <c r="M16" s="13"/>
      <c r="N16" s="13"/>
      <c r="O16" s="13"/>
      <c r="P16" s="13">
        <f t="shared" si="8"/>
        <v>592464.35849999997</v>
      </c>
      <c r="Q16" s="13">
        <f t="shared" si="8"/>
        <v>202819.59055800003</v>
      </c>
      <c r="R16" s="31">
        <f t="shared" si="9"/>
        <v>0.34233213804033419</v>
      </c>
      <c r="S16" s="13"/>
      <c r="T16" s="13">
        <v>203000</v>
      </c>
      <c r="U16" s="13"/>
      <c r="V16" s="13">
        <v>535000</v>
      </c>
      <c r="W16" s="13">
        <v>170000</v>
      </c>
    </row>
    <row r="17" spans="1:23">
      <c r="A17" s="9" t="s">
        <v>474</v>
      </c>
      <c r="B17" s="17">
        <f t="shared" ref="B17:I17" si="10">SUM(B12:B16)</f>
        <v>2325703.0700000003</v>
      </c>
      <c r="C17" s="17">
        <f t="shared" si="10"/>
        <v>785961.76930000004</v>
      </c>
      <c r="D17" s="17">
        <f t="shared" si="10"/>
        <v>9116990.2399999984</v>
      </c>
      <c r="E17" s="17">
        <f t="shared" si="10"/>
        <v>3149232.9720000005</v>
      </c>
      <c r="F17" s="17">
        <f t="shared" si="10"/>
        <v>2279247.5599999996</v>
      </c>
      <c r="G17" s="17">
        <f t="shared" si="10"/>
        <v>787308.24300000013</v>
      </c>
      <c r="H17" s="17">
        <f t="shared" si="10"/>
        <v>2302475.3149999999</v>
      </c>
      <c r="I17" s="17">
        <f t="shared" si="10"/>
        <v>786635.00615000003</v>
      </c>
      <c r="J17" s="17"/>
      <c r="K17" s="17"/>
      <c r="L17" s="17">
        <f t="shared" ref="L17:Q17" si="11">SUM(L12:L16)</f>
        <v>0</v>
      </c>
      <c r="M17" s="17">
        <f t="shared" si="11"/>
        <v>0</v>
      </c>
      <c r="N17" s="17">
        <f t="shared" si="11"/>
        <v>0</v>
      </c>
      <c r="O17" s="17">
        <f t="shared" si="11"/>
        <v>0</v>
      </c>
      <c r="P17" s="17">
        <f t="shared" si="11"/>
        <v>2723435.7270125002</v>
      </c>
      <c r="Q17" s="17">
        <f t="shared" si="11"/>
        <v>909018.94350062509</v>
      </c>
      <c r="R17" s="31">
        <f t="shared" si="9"/>
        <v>0.33377653619084391</v>
      </c>
      <c r="S17" s="17">
        <f>SUM(S12:S16)</f>
        <v>0</v>
      </c>
      <c r="T17" s="17">
        <f>SUM(T12:T16)</f>
        <v>906000</v>
      </c>
      <c r="U17" s="17"/>
      <c r="V17" s="17">
        <f>SUM(V12:V16)</f>
        <v>2675000</v>
      </c>
      <c r="W17" s="17">
        <f>SUM(W12:W16)</f>
        <v>864000</v>
      </c>
    </row>
    <row r="18" spans="1:23">
      <c r="A18" s="7"/>
      <c r="B18" s="8"/>
      <c r="C18" s="7"/>
      <c r="P18" s="27">
        <f>905555.555555556*3</f>
        <v>2716666.6666666679</v>
      </c>
      <c r="Q18" s="29">
        <f>(3580000-864000)/9*3</f>
        <v>905333.33333333326</v>
      </c>
      <c r="T18" s="35"/>
      <c r="U18" s="51"/>
      <c r="W18" s="35"/>
    </row>
    <row r="19" spans="1:23">
      <c r="A19" s="11"/>
      <c r="B19" s="85" t="s">
        <v>476</v>
      </c>
      <c r="C19" s="84"/>
      <c r="D19" s="83" t="s">
        <v>479</v>
      </c>
      <c r="E19" s="84"/>
      <c r="F19" s="83" t="s">
        <v>478</v>
      </c>
      <c r="G19" s="84"/>
      <c r="H19" s="83" t="s">
        <v>480</v>
      </c>
      <c r="I19" s="84"/>
      <c r="J19" s="83" t="s">
        <v>484</v>
      </c>
      <c r="K19" s="84"/>
      <c r="L19" s="83" t="s">
        <v>481</v>
      </c>
      <c r="M19" s="84"/>
      <c r="N19" s="83" t="s">
        <v>482</v>
      </c>
      <c r="O19" s="84"/>
      <c r="P19" s="83" t="s">
        <v>547</v>
      </c>
      <c r="Q19" s="84"/>
      <c r="R19" s="28"/>
      <c r="V19" s="28"/>
      <c r="W19" s="28"/>
    </row>
    <row r="20" spans="1:23">
      <c r="A20" s="11"/>
      <c r="B20" s="10" t="s">
        <v>473</v>
      </c>
      <c r="C20" s="10" t="s">
        <v>3</v>
      </c>
      <c r="D20" s="34" t="s">
        <v>473</v>
      </c>
      <c r="E20" s="34" t="s">
        <v>3</v>
      </c>
      <c r="F20" s="34" t="s">
        <v>473</v>
      </c>
      <c r="G20" s="34" t="s">
        <v>3</v>
      </c>
      <c r="H20" s="34" t="s">
        <v>473</v>
      </c>
      <c r="I20" s="34" t="s">
        <v>3</v>
      </c>
      <c r="J20" s="34" t="s">
        <v>473</v>
      </c>
      <c r="K20" s="34" t="s">
        <v>3</v>
      </c>
      <c r="L20" s="34" t="s">
        <v>473</v>
      </c>
      <c r="M20" s="34" t="s">
        <v>3</v>
      </c>
      <c r="N20" s="34" t="s">
        <v>473</v>
      </c>
      <c r="O20" s="34" t="s">
        <v>3</v>
      </c>
      <c r="P20" s="34" t="s">
        <v>473</v>
      </c>
      <c r="Q20" s="34" t="s">
        <v>3</v>
      </c>
      <c r="R20" s="28"/>
      <c r="V20" s="28"/>
      <c r="W20" s="28"/>
    </row>
    <row r="21" spans="1:23">
      <c r="A21" s="6" t="s">
        <v>422</v>
      </c>
      <c r="B21" s="13">
        <f>SUMIF('2021 Opiekun'!B:B,A21,'2021 Opiekun'!G:G)</f>
        <v>309215.62999999989</v>
      </c>
      <c r="C21" s="13">
        <f>SUMIF('2021 Opiekun'!B:B,A21,'2021 Opiekun'!H:H)</f>
        <v>129152.26180000005</v>
      </c>
      <c r="D21" s="13">
        <f>SUMIF('2021 Opiekun'!B:B,A21,'2021 Opiekun'!K:K)</f>
        <v>1369134.5099999991</v>
      </c>
      <c r="E21" s="13">
        <f>SUMIF('2021 Opiekun'!B:B,A21,'2021 Opiekun'!L:L)</f>
        <v>551163.77409999992</v>
      </c>
      <c r="F21" s="13">
        <f>D21/4</f>
        <v>342283.62749999977</v>
      </c>
      <c r="G21" s="13">
        <f>E21/4</f>
        <v>137790.94352499998</v>
      </c>
      <c r="H21" s="13">
        <f>(F21+B21)/2</f>
        <v>325749.6287499998</v>
      </c>
      <c r="I21" s="13">
        <f t="shared" ref="I21:I25" si="12">(G21+C21)/2</f>
        <v>133471.60266250002</v>
      </c>
      <c r="J21" s="63">
        <v>0.1</v>
      </c>
      <c r="K21" s="63">
        <v>0.12</v>
      </c>
      <c r="L21" s="13"/>
      <c r="M21" s="13"/>
      <c r="N21" s="13"/>
      <c r="O21" s="13"/>
      <c r="P21" s="13">
        <f t="shared" ref="P21:P25" si="13">H21*J21+H21+L21+N21</f>
        <v>358324.59162499977</v>
      </c>
      <c r="Q21" s="13">
        <f>I21*K21+I21+M21+O21</f>
        <v>149488.19498200002</v>
      </c>
      <c r="R21" s="31">
        <f t="shared" ref="R21:R25" si="14">Q21/P21</f>
        <v>0.41718653554887758</v>
      </c>
      <c r="S21" s="13"/>
      <c r="T21" s="13">
        <v>150000</v>
      </c>
      <c r="U21" s="13"/>
      <c r="V21" s="13">
        <v>330000</v>
      </c>
      <c r="W21" s="13">
        <v>145000</v>
      </c>
    </row>
    <row r="22" spans="1:23">
      <c r="A22" s="6" t="s">
        <v>830</v>
      </c>
      <c r="B22" s="13">
        <f>SUMIF('2021 Opiekun'!B:B,A22,'2021 Opiekun'!G:G)</f>
        <v>191268.75999999998</v>
      </c>
      <c r="C22" s="13">
        <f>SUMIF('2021 Opiekun'!B:B,A22,'2021 Opiekun'!H:H)</f>
        <v>58387.267900000013</v>
      </c>
      <c r="D22" s="13">
        <f>SUMIF('2021 Opiekun'!B:B,A22,'2021 Opiekun'!K:K)</f>
        <v>967070.83</v>
      </c>
      <c r="E22" s="13">
        <f>SUMIF('2021 Opiekun'!B:B,A22,'2021 Opiekun'!L:L)</f>
        <v>300875.74070000002</v>
      </c>
      <c r="F22" s="13">
        <f t="shared" ref="F22:F25" si="15">D22/4</f>
        <v>241767.70749999999</v>
      </c>
      <c r="G22" s="13">
        <f t="shared" ref="G22:G25" si="16">E22/4</f>
        <v>75218.935175000006</v>
      </c>
      <c r="H22" s="13">
        <f t="shared" ref="H22:H25" si="17">(F22+B22)/2</f>
        <v>216518.23374999998</v>
      </c>
      <c r="I22" s="13">
        <f t="shared" si="12"/>
        <v>66803.101537500013</v>
      </c>
      <c r="J22" s="63">
        <v>0.1</v>
      </c>
      <c r="K22" s="63">
        <v>0.12</v>
      </c>
      <c r="L22" s="13"/>
      <c r="M22" s="13"/>
      <c r="N22" s="13"/>
      <c r="O22" s="13"/>
      <c r="P22" s="13">
        <f t="shared" si="13"/>
        <v>238170.05712499999</v>
      </c>
      <c r="Q22" s="13">
        <f t="shared" ref="Q22:Q25" si="18">I22*K22+I22+M22+O22</f>
        <v>74819.47372200001</v>
      </c>
      <c r="R22" s="31">
        <f t="shared" si="14"/>
        <v>0.31414307333659547</v>
      </c>
      <c r="S22" s="13"/>
      <c r="T22" s="13">
        <v>75000</v>
      </c>
      <c r="U22" s="13"/>
      <c r="V22" s="13">
        <v>290000</v>
      </c>
      <c r="W22" s="13">
        <v>106500</v>
      </c>
    </row>
    <row r="23" spans="1:23">
      <c r="A23" s="6" t="s">
        <v>423</v>
      </c>
      <c r="B23" s="13">
        <f>SUMIF('2021 Opiekun'!B:B,A23,'2021 Opiekun'!G:G)</f>
        <v>555298.24</v>
      </c>
      <c r="C23" s="13">
        <f>SUMIF('2021 Opiekun'!B:B,A23,'2021 Opiekun'!H:H)</f>
        <v>185440.1758</v>
      </c>
      <c r="D23" s="13">
        <f>SUMIF('2021 Opiekun'!B:B,A23,'2021 Opiekun'!K:K)</f>
        <v>2093583.6100000006</v>
      </c>
      <c r="E23" s="13">
        <f>SUMIF('2021 Opiekun'!B:B,A23,'2021 Opiekun'!L:L)</f>
        <v>726453.67509999999</v>
      </c>
      <c r="F23" s="13">
        <f t="shared" si="15"/>
        <v>523395.90250000014</v>
      </c>
      <c r="G23" s="13">
        <f t="shared" si="16"/>
        <v>181613.418775</v>
      </c>
      <c r="H23" s="13">
        <f t="shared" si="17"/>
        <v>539347.07125000004</v>
      </c>
      <c r="I23" s="13">
        <f t="shared" si="12"/>
        <v>183526.7972875</v>
      </c>
      <c r="J23" s="63">
        <v>0.25</v>
      </c>
      <c r="K23" s="63">
        <v>0.2</v>
      </c>
      <c r="L23" s="13"/>
      <c r="M23" s="13"/>
      <c r="N23" s="13"/>
      <c r="O23" s="13"/>
      <c r="P23" s="13">
        <f t="shared" si="13"/>
        <v>674183.83906250005</v>
      </c>
      <c r="Q23" s="13">
        <f t="shared" si="18"/>
        <v>220232.15674499999</v>
      </c>
      <c r="R23" s="31">
        <f t="shared" si="14"/>
        <v>0.32666484122676132</v>
      </c>
      <c r="S23" s="13"/>
      <c r="T23" s="13">
        <v>220000</v>
      </c>
      <c r="U23" s="13"/>
      <c r="V23" s="13">
        <v>715000</v>
      </c>
      <c r="W23" s="13">
        <v>210000</v>
      </c>
    </row>
    <row r="24" spans="1:23">
      <c r="A24" s="6" t="s">
        <v>427</v>
      </c>
      <c r="B24" s="13">
        <f>SUMIF('2021 Opiekun'!B:B,A24,'2021 Opiekun'!G:G)</f>
        <v>596746.42999999993</v>
      </c>
      <c r="C24" s="13">
        <f>SUMIF('2021 Opiekun'!B:B,A24,'2021 Opiekun'!H:H)</f>
        <v>194524.21810000003</v>
      </c>
      <c r="D24" s="13">
        <f>SUMIF('2021 Opiekun'!B:B,A24,'2021 Opiekun'!K:K)</f>
        <v>2764524.2599999993</v>
      </c>
      <c r="E24" s="13">
        <f>SUMIF('2021 Opiekun'!B:B,A24,'2021 Opiekun'!L:L)</f>
        <v>895982.55609999993</v>
      </c>
      <c r="F24" s="13">
        <f t="shared" si="15"/>
        <v>691131.06499999983</v>
      </c>
      <c r="G24" s="13">
        <f t="shared" si="16"/>
        <v>223995.63902499998</v>
      </c>
      <c r="H24" s="13">
        <f t="shared" si="17"/>
        <v>643938.74749999982</v>
      </c>
      <c r="I24" s="13">
        <f t="shared" si="12"/>
        <v>209259.92856249999</v>
      </c>
      <c r="J24" s="63">
        <v>0.25</v>
      </c>
      <c r="K24" s="63">
        <v>0.22</v>
      </c>
      <c r="L24" s="13"/>
      <c r="M24" s="13"/>
      <c r="N24" s="13"/>
      <c r="O24" s="13"/>
      <c r="P24" s="13">
        <f t="shared" si="13"/>
        <v>804923.43437499972</v>
      </c>
      <c r="Q24" s="13">
        <f t="shared" si="18"/>
        <v>255297.11284625001</v>
      </c>
      <c r="R24" s="31">
        <f t="shared" si="14"/>
        <v>0.31716943741920123</v>
      </c>
      <c r="S24" s="13"/>
      <c r="T24" s="13">
        <v>255000</v>
      </c>
      <c r="U24" s="13"/>
      <c r="V24" s="13">
        <v>730000</v>
      </c>
      <c r="W24" s="13">
        <v>235000</v>
      </c>
    </row>
    <row r="25" spans="1:23">
      <c r="A25" s="6" t="s">
        <v>426</v>
      </c>
      <c r="B25" s="13">
        <f>SUMIF('2021 Opiekun'!B:B,A25,'2021 Opiekun'!G:G)</f>
        <v>465897.33</v>
      </c>
      <c r="C25" s="13">
        <f>SUMIF('2021 Opiekun'!B:B,A25,'2021 Opiekun'!H:H)</f>
        <v>161722.64969999998</v>
      </c>
      <c r="D25" s="13">
        <f>SUMIF('2021 Opiekun'!B:B,A25,'2021 Opiekun'!K:K)</f>
        <v>1922677.0299999993</v>
      </c>
      <c r="E25" s="13">
        <f>SUMIF('2021 Opiekun'!B:B,A25,'2021 Opiekun'!L:L)</f>
        <v>674757.22600000014</v>
      </c>
      <c r="F25" s="13">
        <f t="shared" si="15"/>
        <v>480669.25749999983</v>
      </c>
      <c r="G25" s="13">
        <f t="shared" si="16"/>
        <v>168689.30650000004</v>
      </c>
      <c r="H25" s="13">
        <f t="shared" si="17"/>
        <v>473283.29374999995</v>
      </c>
      <c r="I25" s="13">
        <f t="shared" si="12"/>
        <v>165205.97810000001</v>
      </c>
      <c r="J25" s="63">
        <v>0.27</v>
      </c>
      <c r="K25" s="63">
        <v>0.25</v>
      </c>
      <c r="L25" s="13"/>
      <c r="M25" s="13"/>
      <c r="N25" s="13"/>
      <c r="O25" s="13"/>
      <c r="P25" s="13">
        <f t="shared" si="13"/>
        <v>601069.78306249995</v>
      </c>
      <c r="Q25" s="13">
        <f t="shared" si="18"/>
        <v>206507.47262499999</v>
      </c>
      <c r="R25" s="31">
        <f t="shared" si="14"/>
        <v>0.34356655157879912</v>
      </c>
      <c r="S25" s="13"/>
      <c r="T25" s="13">
        <v>206000</v>
      </c>
      <c r="U25" s="13"/>
      <c r="V25" s="13">
        <v>410000</v>
      </c>
      <c r="W25" s="13">
        <v>167000</v>
      </c>
    </row>
    <row r="26" spans="1:23" s="28" customFormat="1">
      <c r="A26" s="6" t="s">
        <v>701</v>
      </c>
      <c r="B26" s="13">
        <f>SUMIF('2021 Opiekun'!B:B,A26,'2021 Opiekun'!G:G)</f>
        <v>0</v>
      </c>
      <c r="C26" s="13">
        <f>SUMIF('2021 Opiekun'!B:B,A26,'2021 Opiekun'!H:H)</f>
        <v>0</v>
      </c>
      <c r="D26" s="13"/>
      <c r="E26" s="13"/>
      <c r="F26" s="13"/>
      <c r="G26" s="13"/>
      <c r="H26" s="13"/>
      <c r="I26" s="13"/>
      <c r="J26" s="18"/>
      <c r="K26" s="18"/>
      <c r="L26" s="13"/>
      <c r="M26" s="13"/>
      <c r="N26" s="13"/>
      <c r="O26" s="13"/>
      <c r="P26" s="13"/>
      <c r="Q26" s="13"/>
      <c r="R26" s="31"/>
      <c r="S26" s="13"/>
      <c r="T26" s="13"/>
      <c r="U26" s="13"/>
      <c r="V26" s="13"/>
      <c r="W26" s="13"/>
    </row>
    <row r="27" spans="1:23">
      <c r="A27" s="11" t="s">
        <v>474</v>
      </c>
      <c r="B27" s="17">
        <f>SUM(B21:B25)</f>
        <v>2118426.3899999997</v>
      </c>
      <c r="C27" s="17">
        <f>SUM(C21:C26)</f>
        <v>729226.57330000005</v>
      </c>
      <c r="D27" s="17">
        <f t="shared" ref="D27:I27" si="19">SUM(D21:D25)</f>
        <v>9116990.2399999984</v>
      </c>
      <c r="E27" s="17">
        <f t="shared" si="19"/>
        <v>3149232.9720000005</v>
      </c>
      <c r="F27" s="17">
        <f t="shared" si="19"/>
        <v>2279247.5599999996</v>
      </c>
      <c r="G27" s="17">
        <f t="shared" si="19"/>
        <v>787308.24300000013</v>
      </c>
      <c r="H27" s="17">
        <f t="shared" si="19"/>
        <v>2198836.9749999996</v>
      </c>
      <c r="I27" s="17">
        <f t="shared" si="19"/>
        <v>758267.40815000003</v>
      </c>
      <c r="J27" s="17"/>
      <c r="K27" s="18"/>
      <c r="L27" s="17">
        <f t="shared" ref="L27:Q27" si="20">SUM(L21:L25)</f>
        <v>0</v>
      </c>
      <c r="M27" s="17">
        <f t="shared" si="20"/>
        <v>0</v>
      </c>
      <c r="N27" s="17">
        <f t="shared" si="20"/>
        <v>0</v>
      </c>
      <c r="O27" s="17">
        <f t="shared" si="20"/>
        <v>0</v>
      </c>
      <c r="P27" s="17">
        <f t="shared" si="20"/>
        <v>2676671.7052499996</v>
      </c>
      <c r="Q27" s="17">
        <f t="shared" si="20"/>
        <v>906344.41092025</v>
      </c>
      <c r="R27" s="31">
        <f>Q27/P27</f>
        <v>0.33860873156112281</v>
      </c>
      <c r="S27" s="17">
        <f>SUM(S21:S25)</f>
        <v>0</v>
      </c>
      <c r="T27" s="17">
        <f>SUM(T21:T25)</f>
        <v>906000</v>
      </c>
      <c r="U27" s="17"/>
      <c r="V27" s="17">
        <f>SUM(V21:V25)</f>
        <v>2475000</v>
      </c>
      <c r="W27" s="17">
        <f>SUM(W21:W25)</f>
        <v>863500</v>
      </c>
    </row>
    <row r="28" spans="1:23">
      <c r="A28" s="7"/>
      <c r="B28" s="8"/>
      <c r="C28" s="7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39">
        <f>905555.555555556*3</f>
        <v>2716666.6666666679</v>
      </c>
      <c r="Q28" s="58">
        <f>(3580000-864000)/9*3</f>
        <v>905333.33333333326</v>
      </c>
      <c r="R28" s="31">
        <f>Q28/P28</f>
        <v>0.33325153374233113</v>
      </c>
      <c r="T28" s="35">
        <v>734000</v>
      </c>
      <c r="U28" s="51"/>
      <c r="V28" s="28"/>
      <c r="W28" s="35">
        <v>734000</v>
      </c>
    </row>
    <row r="29" spans="1:23">
      <c r="A29" s="11"/>
      <c r="B29" s="83" t="s">
        <v>477</v>
      </c>
      <c r="C29" s="84"/>
      <c r="D29" s="83" t="s">
        <v>479</v>
      </c>
      <c r="E29" s="84"/>
      <c r="F29" s="83" t="s">
        <v>478</v>
      </c>
      <c r="G29" s="84"/>
      <c r="H29" s="83" t="s">
        <v>480</v>
      </c>
      <c r="I29" s="84"/>
      <c r="J29" s="83" t="s">
        <v>484</v>
      </c>
      <c r="K29" s="84"/>
      <c r="L29" s="83" t="s">
        <v>481</v>
      </c>
      <c r="M29" s="84"/>
      <c r="N29" s="83" t="s">
        <v>482</v>
      </c>
      <c r="O29" s="84"/>
      <c r="P29" s="83" t="s">
        <v>483</v>
      </c>
      <c r="Q29" s="84"/>
    </row>
    <row r="30" spans="1:23">
      <c r="A30" s="11"/>
      <c r="B30" s="12" t="s">
        <v>473</v>
      </c>
      <c r="C30" s="12" t="s">
        <v>3</v>
      </c>
      <c r="D30" s="12" t="s">
        <v>473</v>
      </c>
      <c r="E30" s="12" t="s">
        <v>3</v>
      </c>
      <c r="F30" s="12" t="s">
        <v>473</v>
      </c>
      <c r="G30" s="12" t="s">
        <v>3</v>
      </c>
      <c r="H30" s="12" t="s">
        <v>473</v>
      </c>
      <c r="I30" s="12" t="s">
        <v>3</v>
      </c>
      <c r="J30" s="12" t="s">
        <v>473</v>
      </c>
      <c r="K30" s="12" t="s">
        <v>3</v>
      </c>
      <c r="L30" s="12" t="s">
        <v>473</v>
      </c>
      <c r="M30" s="12" t="s">
        <v>3</v>
      </c>
      <c r="N30" s="12" t="s">
        <v>473</v>
      </c>
      <c r="O30" s="12" t="s">
        <v>3</v>
      </c>
      <c r="P30" s="12" t="s">
        <v>473</v>
      </c>
      <c r="Q30" s="12" t="s">
        <v>3</v>
      </c>
    </row>
    <row r="31" spans="1:23">
      <c r="A31" s="6" t="s">
        <v>422</v>
      </c>
      <c r="B31" s="13">
        <f>SUMIF('2021 Opiekun'!B:B,A31,'2021 Opiekun'!I:I)</f>
        <v>362088.82000000012</v>
      </c>
      <c r="C31" s="13">
        <f>SUMIF('2021 Opiekun'!B:B,A31,'2021 Opiekun'!J:J)</f>
        <v>146075.89250000002</v>
      </c>
      <c r="D31" s="13">
        <f>SUMIF('2021 Opiekun'!B:B,A31,'2021 Opiekun'!K:K)</f>
        <v>1369134.5099999991</v>
      </c>
      <c r="E31" s="13">
        <f>SUMIF('2021 Opiekun'!B:B,A31,'2021 Opiekun'!L:L)</f>
        <v>551163.77409999992</v>
      </c>
      <c r="F31" s="13">
        <f t="shared" ref="F31:G35" si="21">D31/4</f>
        <v>342283.62749999977</v>
      </c>
      <c r="G31" s="13">
        <f t="shared" si="21"/>
        <v>137790.94352499998</v>
      </c>
      <c r="H31" s="13">
        <f>(F31+B31)/2</f>
        <v>352186.22374999995</v>
      </c>
      <c r="I31" s="13">
        <f>(G31+C31)/2</f>
        <v>141933.41801249998</v>
      </c>
      <c r="J31" s="63">
        <v>0.14000000000000001</v>
      </c>
      <c r="K31" s="63">
        <v>0.06</v>
      </c>
      <c r="L31" s="13"/>
      <c r="M31" s="13"/>
      <c r="N31" s="13"/>
      <c r="O31" s="13"/>
      <c r="P31" s="13">
        <f>H31*J31+H31+L31+N31</f>
        <v>401492.29507499991</v>
      </c>
      <c r="Q31" s="13">
        <f>I31*K31+I31+M31+O31</f>
        <v>150449.42309324999</v>
      </c>
      <c r="R31" s="31">
        <f t="shared" ref="R31:R35" si="22">Q31/P31</f>
        <v>0.37472555498268184</v>
      </c>
      <c r="S31" s="13"/>
      <c r="T31" s="13">
        <v>150000</v>
      </c>
      <c r="U31" s="13"/>
      <c r="V31" s="13">
        <v>340000</v>
      </c>
      <c r="W31" s="13">
        <v>134000</v>
      </c>
    </row>
    <row r="32" spans="1:23">
      <c r="A32" s="6" t="s">
        <v>830</v>
      </c>
      <c r="B32" s="13">
        <f>SUMIF('2021 Opiekun'!B:B,A32,'2021 Opiekun'!I:I)</f>
        <v>307989.76000000007</v>
      </c>
      <c r="C32" s="13">
        <f>SUMIF('2021 Opiekun'!B:B,A32,'2021 Opiekun'!J:J)</f>
        <v>94639.92819999998</v>
      </c>
      <c r="D32" s="13">
        <f>SUMIF('2021 Opiekun'!B:B,A32,'2021 Opiekun'!K:K)</f>
        <v>967070.83</v>
      </c>
      <c r="E32" s="13">
        <f>SUMIF('2021 Opiekun'!B:B,A32,'2021 Opiekun'!L:L)</f>
        <v>300875.74070000002</v>
      </c>
      <c r="F32" s="13">
        <f t="shared" si="21"/>
        <v>241767.70749999999</v>
      </c>
      <c r="G32" s="13">
        <f t="shared" si="21"/>
        <v>75218.935175000006</v>
      </c>
      <c r="H32" s="13">
        <f t="shared" ref="H32:I35" si="23">(F32+B32)/2</f>
        <v>274878.73375000001</v>
      </c>
      <c r="I32" s="13">
        <f t="shared" si="23"/>
        <v>84929.431687499993</v>
      </c>
      <c r="J32" s="63">
        <v>0.06</v>
      </c>
      <c r="K32" s="63">
        <v>0.06</v>
      </c>
      <c r="L32" s="13"/>
      <c r="M32" s="13"/>
      <c r="N32" s="13"/>
      <c r="O32" s="13"/>
      <c r="P32" s="13">
        <f t="shared" ref="P32:Q35" si="24">H32*J32+H32+L32+N32</f>
        <v>291371.45777500002</v>
      </c>
      <c r="Q32" s="13">
        <f t="shared" si="24"/>
        <v>90025.197588749987</v>
      </c>
      <c r="R32" s="31">
        <f t="shared" si="22"/>
        <v>0.30897054322413542</v>
      </c>
      <c r="S32" s="13"/>
      <c r="T32" s="13">
        <v>90000</v>
      </c>
      <c r="U32" s="13"/>
      <c r="V32" s="13">
        <v>325000</v>
      </c>
      <c r="W32" s="13">
        <v>110000</v>
      </c>
    </row>
    <row r="33" spans="1:23">
      <c r="A33" s="6" t="s">
        <v>423</v>
      </c>
      <c r="B33" s="13">
        <f>SUMIF('2021 Opiekun'!B:B,A33,'2021 Opiekun'!I:I)</f>
        <v>499529.1</v>
      </c>
      <c r="C33" s="13">
        <f>SUMIF('2021 Opiekun'!B:B,A33,'2021 Opiekun'!J:J)</f>
        <v>190039.9731</v>
      </c>
      <c r="D33" s="13">
        <f>SUMIF('2021 Opiekun'!B:B,A33,'2021 Opiekun'!K:K)</f>
        <v>2093583.6100000006</v>
      </c>
      <c r="E33" s="13">
        <f>SUMIF('2021 Opiekun'!B:B,A33,'2021 Opiekun'!L:L)</f>
        <v>726453.67509999999</v>
      </c>
      <c r="F33" s="13">
        <f t="shared" si="21"/>
        <v>523395.90250000014</v>
      </c>
      <c r="G33" s="13">
        <f t="shared" si="21"/>
        <v>181613.418775</v>
      </c>
      <c r="H33" s="13">
        <f t="shared" si="23"/>
        <v>511462.50125000009</v>
      </c>
      <c r="I33" s="13">
        <f t="shared" si="23"/>
        <v>185826.69593749999</v>
      </c>
      <c r="J33" s="63">
        <v>0.18</v>
      </c>
      <c r="K33" s="63">
        <v>0.17</v>
      </c>
      <c r="L33" s="13"/>
      <c r="M33" s="13"/>
      <c r="N33" s="13"/>
      <c r="O33" s="13"/>
      <c r="P33" s="13">
        <f t="shared" si="24"/>
        <v>603525.75147500006</v>
      </c>
      <c r="Q33" s="13">
        <f t="shared" si="24"/>
        <v>217417.23424687498</v>
      </c>
      <c r="R33" s="31">
        <f t="shared" si="22"/>
        <v>0.36024516553852648</v>
      </c>
      <c r="S33" s="13"/>
      <c r="T33" s="13">
        <v>217000</v>
      </c>
      <c r="U33" s="13"/>
      <c r="V33" s="13">
        <v>610000</v>
      </c>
      <c r="W33" s="13">
        <v>190000</v>
      </c>
    </row>
    <row r="34" spans="1:23">
      <c r="A34" s="6" t="s">
        <v>427</v>
      </c>
      <c r="B34" s="13">
        <f>SUMIF('2021 Opiekun'!B:B,A34,'2021 Opiekun'!I:I)</f>
        <v>688660.38000000012</v>
      </c>
      <c r="C34" s="13">
        <f>SUMIF('2021 Opiekun'!B:B,A34,'2021 Opiekun'!J:J)</f>
        <v>232545.48940000002</v>
      </c>
      <c r="D34" s="13">
        <f>SUMIF('2021 Opiekun'!B:B,A34,'2021 Opiekun'!K:K)</f>
        <v>2764524.2599999993</v>
      </c>
      <c r="E34" s="13">
        <f>SUMIF('2021 Opiekun'!B:B,A34,'2021 Opiekun'!L:L)</f>
        <v>895982.55609999993</v>
      </c>
      <c r="F34" s="13">
        <f t="shared" si="21"/>
        <v>691131.06499999983</v>
      </c>
      <c r="G34" s="13">
        <f t="shared" si="21"/>
        <v>223995.63902499998</v>
      </c>
      <c r="H34" s="13">
        <f t="shared" si="23"/>
        <v>689895.72249999992</v>
      </c>
      <c r="I34" s="13">
        <f t="shared" si="23"/>
        <v>228270.5642125</v>
      </c>
      <c r="J34" s="63">
        <v>0.21</v>
      </c>
      <c r="K34" s="63">
        <v>0.1</v>
      </c>
      <c r="L34" s="13"/>
      <c r="M34" s="13"/>
      <c r="N34" s="13"/>
      <c r="O34" s="13"/>
      <c r="P34" s="13">
        <f t="shared" si="24"/>
        <v>834773.82422499987</v>
      </c>
      <c r="Q34" s="13">
        <f t="shared" si="24"/>
        <v>251097.62063374999</v>
      </c>
      <c r="R34" s="31">
        <f t="shared" si="22"/>
        <v>0.30079719002553518</v>
      </c>
      <c r="S34" s="13"/>
      <c r="T34" s="13">
        <v>250000</v>
      </c>
      <c r="U34" s="13"/>
      <c r="V34" s="13">
        <v>870000</v>
      </c>
      <c r="W34" s="13">
        <v>255000</v>
      </c>
    </row>
    <row r="35" spans="1:23">
      <c r="A35" s="6" t="s">
        <v>426</v>
      </c>
      <c r="B35" s="13">
        <f>SUMIF('2021 Opiekun'!B:B,A35,'2021 Opiekun'!I:I)</f>
        <v>516028.66000000003</v>
      </c>
      <c r="C35" s="13">
        <f>SUMIF('2021 Opiekun'!B:B,A35,'2021 Opiekun'!J:J)</f>
        <v>180570.28740000003</v>
      </c>
      <c r="D35" s="13">
        <f>SUMIF('2021 Opiekun'!B:B,A35,'2021 Opiekun'!K:K)</f>
        <v>1922677.0299999993</v>
      </c>
      <c r="E35" s="13">
        <f>SUMIF('2021 Opiekun'!B:B,A35,'2021 Opiekun'!L:L)</f>
        <v>674757.22600000014</v>
      </c>
      <c r="F35" s="13">
        <f t="shared" si="21"/>
        <v>480669.25749999983</v>
      </c>
      <c r="G35" s="13">
        <f t="shared" si="21"/>
        <v>168689.30650000004</v>
      </c>
      <c r="H35" s="13">
        <f t="shared" si="23"/>
        <v>498348.95874999993</v>
      </c>
      <c r="I35" s="13">
        <f t="shared" si="23"/>
        <v>174629.79695000005</v>
      </c>
      <c r="J35" s="63">
        <v>0.18</v>
      </c>
      <c r="K35" s="63">
        <v>0.15</v>
      </c>
      <c r="L35" s="13"/>
      <c r="M35" s="13"/>
      <c r="N35" s="13"/>
      <c r="O35" s="13"/>
      <c r="P35" s="13">
        <f t="shared" si="24"/>
        <v>588051.77132499986</v>
      </c>
      <c r="Q35" s="13">
        <f t="shared" si="24"/>
        <v>200824.26649250006</v>
      </c>
      <c r="R35" s="31">
        <f t="shared" si="22"/>
        <v>0.34150779962791755</v>
      </c>
      <c r="S35" s="13"/>
      <c r="T35" s="13">
        <v>200000</v>
      </c>
      <c r="U35" s="13"/>
      <c r="V35" s="13">
        <v>530000</v>
      </c>
      <c r="W35" s="13">
        <v>175000</v>
      </c>
    </row>
    <row r="36" spans="1:23" s="28" customFormat="1">
      <c r="A36" s="6" t="s">
        <v>701</v>
      </c>
      <c r="B36" s="13">
        <f>SUMIF('2021 Opiekun'!B:B,A36,'2021 Opiekun'!I:I)</f>
        <v>0</v>
      </c>
      <c r="C36" s="13">
        <f>SUMIF('2021 Opiekun'!B:B,A36,'2021 Opiekun'!J:J)</f>
        <v>0</v>
      </c>
      <c r="D36" s="13">
        <f>SUMIF('2021 Opiekun'!B:B,A36,'2021 Opiekun'!G:G)</f>
        <v>0</v>
      </c>
      <c r="E36" s="13">
        <f>SUMIF('2021 Opiekun'!B:B,A36,'2021 Opiekun'!H:H)</f>
        <v>0</v>
      </c>
      <c r="F36" s="13"/>
      <c r="G36" s="13"/>
      <c r="H36" s="13"/>
      <c r="I36" s="13"/>
      <c r="J36" s="18"/>
      <c r="K36" s="18"/>
      <c r="L36" s="13"/>
      <c r="M36" s="13"/>
      <c r="N36" s="13"/>
      <c r="O36" s="13"/>
      <c r="P36" s="13"/>
      <c r="Q36" s="13"/>
      <c r="R36" s="31"/>
      <c r="S36" s="13"/>
      <c r="T36" s="13"/>
      <c r="U36" s="13"/>
      <c r="V36" s="13"/>
      <c r="W36" s="13"/>
    </row>
    <row r="37" spans="1:23">
      <c r="A37" s="11" t="s">
        <v>474</v>
      </c>
      <c r="B37" s="17">
        <f t="shared" ref="B37:I37" si="25">SUM(B31:B35)</f>
        <v>2374296.7200000002</v>
      </c>
      <c r="C37" s="17">
        <f t="shared" si="25"/>
        <v>843871.57059999998</v>
      </c>
      <c r="D37" s="17">
        <f t="shared" si="25"/>
        <v>9116990.2399999984</v>
      </c>
      <c r="E37" s="17">
        <f t="shared" si="25"/>
        <v>3149232.9720000005</v>
      </c>
      <c r="F37" s="17">
        <f t="shared" si="25"/>
        <v>2279247.5599999996</v>
      </c>
      <c r="G37" s="17">
        <f t="shared" si="25"/>
        <v>787308.24300000013</v>
      </c>
      <c r="H37" s="17">
        <f t="shared" si="25"/>
        <v>2326772.14</v>
      </c>
      <c r="I37" s="17">
        <f t="shared" si="25"/>
        <v>815589.9068</v>
      </c>
      <c r="J37" s="17"/>
      <c r="K37" s="17"/>
      <c r="L37" s="17">
        <f t="shared" ref="L37:P37" si="26">SUM(L31:L35)</f>
        <v>0</v>
      </c>
      <c r="M37" s="17">
        <f t="shared" si="26"/>
        <v>0</v>
      </c>
      <c r="N37" s="17">
        <f t="shared" si="26"/>
        <v>0</v>
      </c>
      <c r="O37" s="17">
        <f t="shared" si="26"/>
        <v>0</v>
      </c>
      <c r="P37" s="17">
        <f t="shared" si="26"/>
        <v>2719215.0998749994</v>
      </c>
      <c r="Q37" s="17">
        <f>SUM(Q31:Q35)</f>
        <v>909813.74205512507</v>
      </c>
      <c r="R37" s="31">
        <f>Q37/P37</f>
        <v>0.33458689682068499</v>
      </c>
      <c r="S37" s="17">
        <f>SUM(S31:S35)</f>
        <v>0</v>
      </c>
      <c r="T37" s="17">
        <f>SUM(T31:T35)</f>
        <v>907000</v>
      </c>
      <c r="U37" s="17"/>
      <c r="V37" s="17">
        <f>SUM(V31:V35)</f>
        <v>2675000</v>
      </c>
      <c r="W37" s="17">
        <f>SUM(W31:W35)</f>
        <v>864000</v>
      </c>
    </row>
    <row r="38" spans="1:23">
      <c r="P38" s="39">
        <f>P28</f>
        <v>2716666.6666666679</v>
      </c>
      <c r="Q38" s="39">
        <f>Q28</f>
        <v>905333.33333333326</v>
      </c>
      <c r="R38" s="31">
        <f>Q38/P38</f>
        <v>0.33325153374233113</v>
      </c>
    </row>
  </sheetData>
  <mergeCells count="32">
    <mergeCell ref="P10:Q10"/>
    <mergeCell ref="P29:Q29"/>
    <mergeCell ref="J29:K29"/>
    <mergeCell ref="B29:C29"/>
    <mergeCell ref="D29:E29"/>
    <mergeCell ref="F29:G29"/>
    <mergeCell ref="H29:I29"/>
    <mergeCell ref="L29:M29"/>
    <mergeCell ref="N29:O29"/>
    <mergeCell ref="D19:E19"/>
    <mergeCell ref="F19:G19"/>
    <mergeCell ref="H19:I19"/>
    <mergeCell ref="J19:K19"/>
    <mergeCell ref="L19:M19"/>
    <mergeCell ref="N19:O19"/>
    <mergeCell ref="P19:Q19"/>
    <mergeCell ref="N1:O1"/>
    <mergeCell ref="P1:Q1"/>
    <mergeCell ref="B1:C1"/>
    <mergeCell ref="B19:C19"/>
    <mergeCell ref="B10:C10"/>
    <mergeCell ref="D1:E1"/>
    <mergeCell ref="F1:G1"/>
    <mergeCell ref="H1:I1"/>
    <mergeCell ref="J1:K1"/>
    <mergeCell ref="L1:M1"/>
    <mergeCell ref="D10:E10"/>
    <mergeCell ref="F10:G10"/>
    <mergeCell ref="H10:I10"/>
    <mergeCell ref="J10:K10"/>
    <mergeCell ref="L10:M10"/>
    <mergeCell ref="N10:O10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topLeftCell="A13" workbookViewId="0">
      <selection activeCell="D34" sqref="D34"/>
    </sheetView>
  </sheetViews>
  <sheetFormatPr defaultRowHeight="14.4"/>
  <cols>
    <col min="1" max="1" width="21.44140625" style="7" customWidth="1"/>
    <col min="2" max="5" width="18.5546875" style="7" customWidth="1"/>
    <col min="6" max="6" width="2.109375" customWidth="1"/>
    <col min="7" max="10" width="14" customWidth="1"/>
  </cols>
  <sheetData>
    <row r="1" spans="1:10">
      <c r="A1" s="6"/>
      <c r="B1" s="48" t="s">
        <v>470</v>
      </c>
      <c r="C1" s="48" t="s">
        <v>471</v>
      </c>
      <c r="D1" s="48" t="s">
        <v>719</v>
      </c>
      <c r="E1" s="48" t="s">
        <v>472</v>
      </c>
      <c r="G1" s="83" t="s">
        <v>546</v>
      </c>
      <c r="H1" s="84"/>
      <c r="I1" s="86" t="s">
        <v>546</v>
      </c>
      <c r="J1" s="87"/>
    </row>
    <row r="2" spans="1:10">
      <c r="A2" s="6"/>
      <c r="B2" s="41" t="s">
        <v>3</v>
      </c>
      <c r="C2" s="41" t="s">
        <v>3</v>
      </c>
      <c r="D2" s="41" t="s">
        <v>3</v>
      </c>
      <c r="E2" s="41" t="s">
        <v>3</v>
      </c>
      <c r="G2" s="12" t="s">
        <v>473</v>
      </c>
      <c r="H2" s="12" t="s">
        <v>3</v>
      </c>
      <c r="I2" s="20" t="s">
        <v>473</v>
      </c>
      <c r="J2" s="20" t="s">
        <v>3</v>
      </c>
    </row>
    <row r="3" spans="1:10">
      <c r="A3" s="6" t="s">
        <v>422</v>
      </c>
      <c r="B3" s="32">
        <f>E3/3*0.9</f>
        <v>43800</v>
      </c>
      <c r="C3" s="14">
        <f>E3/3</f>
        <v>48666.666666666664</v>
      </c>
      <c r="D3" s="14">
        <f>E3/3*1.1</f>
        <v>53533.333333333336</v>
      </c>
      <c r="E3" s="15">
        <f>Obliczenia!T3</f>
        <v>146000</v>
      </c>
      <c r="G3" s="13">
        <f>Obliczenia!P3</f>
        <v>374630.49662500003</v>
      </c>
      <c r="H3" s="13">
        <f>Obliczenia!Q3</f>
        <v>146516.05413237496</v>
      </c>
      <c r="I3" s="13">
        <f>Obliczenia!V3</f>
        <v>375000</v>
      </c>
      <c r="J3" s="13">
        <f>Obliczenia!W3</f>
        <v>145000</v>
      </c>
    </row>
    <row r="4" spans="1:10">
      <c r="A4" s="6" t="s">
        <v>424</v>
      </c>
      <c r="B4" s="32">
        <f>E4/3*0.9</f>
        <v>26400</v>
      </c>
      <c r="C4" s="14">
        <f>E4/3</f>
        <v>29333.333333333332</v>
      </c>
      <c r="D4" s="14">
        <f>E4/3*1.1</f>
        <v>32266.666666666668</v>
      </c>
      <c r="E4" s="15">
        <f>Obliczenia!T4</f>
        <v>88000</v>
      </c>
      <c r="G4" s="13">
        <f>Obliczenia!P4</f>
        <v>264421.96962499997</v>
      </c>
      <c r="H4" s="13">
        <f>Obliczenia!Q4</f>
        <v>80390.548392124998</v>
      </c>
      <c r="I4" s="13">
        <f>Obliczenia!V4</f>
        <v>350000</v>
      </c>
      <c r="J4" s="13">
        <f>Obliczenia!W4</f>
        <v>120000</v>
      </c>
    </row>
    <row r="5" spans="1:10">
      <c r="A5" s="6" t="s">
        <v>423</v>
      </c>
      <c r="B5" s="32">
        <f t="shared" ref="B5:B7" si="0">E5/3*0.9</f>
        <v>58350</v>
      </c>
      <c r="C5" s="14">
        <f t="shared" ref="C5:C7" si="1">E5/3</f>
        <v>64833.333333333336</v>
      </c>
      <c r="D5" s="14">
        <f t="shared" ref="D5:D7" si="2">E5/3*1.1</f>
        <v>71316.666666666672</v>
      </c>
      <c r="E5" s="15">
        <f>Obliczenia!T5</f>
        <v>194500</v>
      </c>
      <c r="G5" s="13">
        <f>Obliczenia!P5</f>
        <v>590871.99161250016</v>
      </c>
      <c r="H5" s="13">
        <f>Obliczenia!Q5</f>
        <v>196152.37215468753</v>
      </c>
      <c r="I5" s="13">
        <f>Obliczenia!V5</f>
        <v>685000</v>
      </c>
      <c r="J5" s="13">
        <f>Obliczenia!W5</f>
        <v>204000</v>
      </c>
    </row>
    <row r="6" spans="1:10">
      <c r="A6" s="6" t="s">
        <v>427</v>
      </c>
      <c r="B6" s="32">
        <f t="shared" si="0"/>
        <v>76350</v>
      </c>
      <c r="C6" s="14">
        <f t="shared" si="1"/>
        <v>84833.333333333328</v>
      </c>
      <c r="D6" s="14">
        <f t="shared" si="2"/>
        <v>93316.666666666672</v>
      </c>
      <c r="E6" s="15">
        <f>Obliczenia!T6</f>
        <v>254500</v>
      </c>
      <c r="G6" s="13">
        <f>Obliczenia!P6</f>
        <v>852241.35847500002</v>
      </c>
      <c r="H6" s="13">
        <f>Obliczenia!Q6</f>
        <v>263444.68306406244</v>
      </c>
      <c r="I6" s="13">
        <f>Obliczenia!V6</f>
        <v>775000</v>
      </c>
      <c r="J6" s="13">
        <f>Obliczenia!W6</f>
        <v>238000</v>
      </c>
    </row>
    <row r="7" spans="1:10">
      <c r="A7" s="6" t="s">
        <v>426</v>
      </c>
      <c r="B7" s="32">
        <f t="shared" si="0"/>
        <v>54300</v>
      </c>
      <c r="C7" s="14">
        <f t="shared" si="1"/>
        <v>60333.333333333336</v>
      </c>
      <c r="D7" s="14">
        <f t="shared" si="2"/>
        <v>66366.666666666672</v>
      </c>
      <c r="E7" s="15">
        <f>Obliczenia!T7</f>
        <v>181000</v>
      </c>
      <c r="G7" s="13">
        <f>Obliczenia!P7</f>
        <v>532622.96538750001</v>
      </c>
      <c r="H7" s="13">
        <f>Obliczenia!Q7</f>
        <v>180856.99299375</v>
      </c>
      <c r="I7" s="13">
        <f>Obliczenia!V7</f>
        <v>490000</v>
      </c>
      <c r="J7" s="13">
        <f>Obliczenia!W7</f>
        <v>157000</v>
      </c>
    </row>
    <row r="8" spans="1:10">
      <c r="A8" s="6" t="s">
        <v>474</v>
      </c>
      <c r="B8" s="16">
        <f>SUM(B3:B7)</f>
        <v>259200</v>
      </c>
      <c r="C8" s="16">
        <f>SUM(C3:C7)</f>
        <v>288000</v>
      </c>
      <c r="D8" s="16">
        <f>SUM(D3:D7)</f>
        <v>316800.00000000006</v>
      </c>
      <c r="E8" s="17">
        <f>SUM(E3:E7)</f>
        <v>864000</v>
      </c>
      <c r="G8" s="17">
        <f>SUM(G3:G7)</f>
        <v>2614788.7817250001</v>
      </c>
      <c r="H8" s="17">
        <f>SUM(H3:H7)</f>
        <v>867360.65073700005</v>
      </c>
      <c r="I8" s="17">
        <f>SUM(I3:I7)</f>
        <v>2675000</v>
      </c>
      <c r="J8" s="17">
        <f>SUM(J3:J7)</f>
        <v>864000</v>
      </c>
    </row>
    <row r="10" spans="1:10">
      <c r="A10" s="9"/>
      <c r="B10" s="50" t="s">
        <v>732</v>
      </c>
      <c r="C10" s="50" t="s">
        <v>733</v>
      </c>
      <c r="D10" s="50" t="s">
        <v>734</v>
      </c>
      <c r="E10" s="50" t="s">
        <v>475</v>
      </c>
      <c r="G10" s="83" t="s">
        <v>545</v>
      </c>
      <c r="H10" s="84"/>
      <c r="I10" s="86" t="s">
        <v>545</v>
      </c>
      <c r="J10" s="87"/>
    </row>
    <row r="11" spans="1:10">
      <c r="A11" s="9"/>
      <c r="B11" s="10" t="s">
        <v>3</v>
      </c>
      <c r="C11" s="10" t="s">
        <v>3</v>
      </c>
      <c r="D11" s="10" t="s">
        <v>3</v>
      </c>
      <c r="E11" s="10" t="s">
        <v>3</v>
      </c>
      <c r="G11" s="12" t="s">
        <v>473</v>
      </c>
      <c r="H11" s="12" t="s">
        <v>3</v>
      </c>
      <c r="I11" s="20" t="s">
        <v>473</v>
      </c>
      <c r="J11" s="20" t="s">
        <v>3</v>
      </c>
    </row>
    <row r="12" spans="1:10">
      <c r="A12" s="6" t="s">
        <v>422</v>
      </c>
      <c r="B12" s="32">
        <f>J12/3*0.9</f>
        <v>46500</v>
      </c>
      <c r="C12" s="14">
        <f>J12/3</f>
        <v>51666.666666666664</v>
      </c>
      <c r="D12" s="14">
        <f>J12/3*1.1</f>
        <v>56833.333333333336</v>
      </c>
      <c r="E12" s="15">
        <f t="shared" ref="E12:E16" si="3">B12+C12+D12</f>
        <v>155000</v>
      </c>
      <c r="G12" s="13">
        <f>Obliczenia!P12</f>
        <v>390146.93619999988</v>
      </c>
      <c r="H12" s="13">
        <f>Obliczenia!Q12</f>
        <v>154422.26151800001</v>
      </c>
      <c r="I12" s="13">
        <f>Obliczenia!P12</f>
        <v>390146.93619999988</v>
      </c>
      <c r="J12" s="13">
        <f>Obliczenia!T12</f>
        <v>155000</v>
      </c>
    </row>
    <row r="13" spans="1:10">
      <c r="A13" s="6" t="s">
        <v>424</v>
      </c>
      <c r="B13" s="32">
        <f t="shared" ref="B13:B16" si="4">J13/3*0.9</f>
        <v>27600</v>
      </c>
      <c r="C13" s="14">
        <f t="shared" ref="C13:C16" si="5">J13/3</f>
        <v>30666.666666666668</v>
      </c>
      <c r="D13" s="14">
        <f t="shared" ref="D13:D16" si="6">J13/3*1.1</f>
        <v>33733.333333333336</v>
      </c>
      <c r="E13" s="15">
        <f t="shared" si="3"/>
        <v>92000</v>
      </c>
      <c r="G13" s="13">
        <f>Obliczenia!P13</f>
        <v>268341.29181249999</v>
      </c>
      <c r="H13" s="13">
        <f>Obliczenia!Q13</f>
        <v>85544.378989875011</v>
      </c>
      <c r="I13" s="13">
        <f>Obliczenia!P13</f>
        <v>268341.29181249999</v>
      </c>
      <c r="J13" s="13">
        <f>Obliczenia!T13</f>
        <v>92000</v>
      </c>
    </row>
    <row r="14" spans="1:10">
      <c r="A14" s="6" t="s">
        <v>423</v>
      </c>
      <c r="B14" s="32">
        <f t="shared" si="4"/>
        <v>62100</v>
      </c>
      <c r="C14" s="14">
        <f t="shared" si="5"/>
        <v>69000</v>
      </c>
      <c r="D14" s="14">
        <f t="shared" si="6"/>
        <v>75900</v>
      </c>
      <c r="E14" s="15">
        <f t="shared" si="3"/>
        <v>207000</v>
      </c>
      <c r="G14" s="13">
        <f>Obliczenia!P14</f>
        <v>639527.14950000017</v>
      </c>
      <c r="H14" s="13">
        <f>Obliczenia!Q14</f>
        <v>210348.35521537502</v>
      </c>
      <c r="I14" s="13">
        <f>Obliczenia!P14</f>
        <v>639527.14950000017</v>
      </c>
      <c r="J14" s="13">
        <f>Obliczenia!T14</f>
        <v>207000</v>
      </c>
    </row>
    <row r="15" spans="1:10">
      <c r="A15" s="6" t="s">
        <v>427</v>
      </c>
      <c r="B15" s="32">
        <f t="shared" si="4"/>
        <v>74700</v>
      </c>
      <c r="C15" s="14">
        <f t="shared" si="5"/>
        <v>83000</v>
      </c>
      <c r="D15" s="14">
        <f t="shared" si="6"/>
        <v>91300.000000000015</v>
      </c>
      <c r="E15" s="15">
        <f t="shared" si="3"/>
        <v>249000</v>
      </c>
      <c r="G15" s="13">
        <f>Obliczenia!P15</f>
        <v>832955.99099999992</v>
      </c>
      <c r="H15" s="13">
        <f>Obliczenia!Q15</f>
        <v>255884.357219375</v>
      </c>
      <c r="I15" s="13">
        <f>Obliczenia!P15</f>
        <v>832955.99099999992</v>
      </c>
      <c r="J15" s="13">
        <f>Obliczenia!T15</f>
        <v>249000</v>
      </c>
    </row>
    <row r="16" spans="1:10">
      <c r="A16" s="6" t="s">
        <v>426</v>
      </c>
      <c r="B16" s="32">
        <f t="shared" si="4"/>
        <v>60900.000000000007</v>
      </c>
      <c r="C16" s="14">
        <f t="shared" si="5"/>
        <v>67666.666666666672</v>
      </c>
      <c r="D16" s="14">
        <f t="shared" si="6"/>
        <v>74433.333333333343</v>
      </c>
      <c r="E16" s="15">
        <f t="shared" si="3"/>
        <v>203000.00000000003</v>
      </c>
      <c r="G16" s="13">
        <f>Obliczenia!P16</f>
        <v>592464.35849999997</v>
      </c>
      <c r="H16" s="13">
        <f>Obliczenia!Q16</f>
        <v>202819.59055800003</v>
      </c>
      <c r="I16" s="13">
        <f>Obliczenia!P16</f>
        <v>592464.35849999997</v>
      </c>
      <c r="J16" s="13">
        <f>Obliczenia!T16</f>
        <v>203000</v>
      </c>
    </row>
    <row r="17" spans="1:10">
      <c r="A17" s="9" t="s">
        <v>474</v>
      </c>
      <c r="B17" s="16">
        <f>SUM(B12:B16)</f>
        <v>271800</v>
      </c>
      <c r="C17" s="16">
        <f>SUM(C12:C16)</f>
        <v>302000</v>
      </c>
      <c r="D17" s="16">
        <f>SUM(D12:D16)</f>
        <v>332200</v>
      </c>
      <c r="E17" s="17">
        <f>SUM(E12:E16)</f>
        <v>906000</v>
      </c>
      <c r="G17" s="17">
        <f>SUM(G12:G16)</f>
        <v>2723435.7270125002</v>
      </c>
      <c r="H17" s="17">
        <f>SUM(H12:H16)</f>
        <v>909018.94350062509</v>
      </c>
      <c r="I17" s="17">
        <f>SUM(I12:I16)</f>
        <v>2723435.7270125002</v>
      </c>
      <c r="J17" s="17">
        <f>SUM(J12:J16)</f>
        <v>906000</v>
      </c>
    </row>
    <row r="19" spans="1:10">
      <c r="A19" s="11"/>
      <c r="B19" s="49" t="s">
        <v>848</v>
      </c>
      <c r="C19" s="49" t="s">
        <v>748</v>
      </c>
      <c r="D19" s="49" t="s">
        <v>749</v>
      </c>
      <c r="E19" s="49" t="s">
        <v>476</v>
      </c>
      <c r="G19" s="83" t="s">
        <v>547</v>
      </c>
      <c r="H19" s="84"/>
      <c r="I19" s="86" t="s">
        <v>547</v>
      </c>
      <c r="J19" s="87"/>
    </row>
    <row r="20" spans="1:10">
      <c r="A20" s="11"/>
      <c r="B20" s="12" t="s">
        <v>3</v>
      </c>
      <c r="C20" s="12" t="s">
        <v>3</v>
      </c>
      <c r="D20" s="12" t="s">
        <v>3</v>
      </c>
      <c r="E20" s="12" t="s">
        <v>3</v>
      </c>
      <c r="G20" s="12" t="s">
        <v>473</v>
      </c>
      <c r="H20" s="12" t="s">
        <v>3</v>
      </c>
      <c r="I20" s="20" t="s">
        <v>473</v>
      </c>
      <c r="J20" s="20" t="s">
        <v>3</v>
      </c>
    </row>
    <row r="21" spans="1:10">
      <c r="A21" s="6" t="s">
        <v>422</v>
      </c>
      <c r="B21" s="32">
        <f>J21/3*0.9</f>
        <v>45000</v>
      </c>
      <c r="C21" s="14">
        <f>J21/3</f>
        <v>50000</v>
      </c>
      <c r="D21" s="14">
        <f>J21/3*1.1</f>
        <v>55000.000000000007</v>
      </c>
      <c r="E21" s="15">
        <f t="shared" ref="E21:E25" si="7">B21+C21+D21</f>
        <v>150000</v>
      </c>
      <c r="G21" s="13"/>
      <c r="H21" s="13">
        <f>Obliczenia!Q21</f>
        <v>149488.19498200002</v>
      </c>
      <c r="I21" s="13"/>
      <c r="J21" s="13">
        <f>Obliczenia!T21</f>
        <v>150000</v>
      </c>
    </row>
    <row r="22" spans="1:10">
      <c r="A22" s="6" t="s">
        <v>847</v>
      </c>
      <c r="B22" s="32">
        <f>J22/3*0.9</f>
        <v>22500</v>
      </c>
      <c r="C22" s="14">
        <f t="shared" ref="C22:C25" si="8">J22/3</f>
        <v>25000</v>
      </c>
      <c r="D22" s="14">
        <f t="shared" ref="D22:D25" si="9">J22/3*1.1</f>
        <v>27500.000000000004</v>
      </c>
      <c r="E22" s="15">
        <f t="shared" si="7"/>
        <v>75000</v>
      </c>
      <c r="G22" s="13"/>
      <c r="H22" s="13">
        <f>Obliczenia!Q22</f>
        <v>74819.47372200001</v>
      </c>
      <c r="I22" s="13"/>
      <c r="J22" s="13">
        <f>Obliczenia!T22</f>
        <v>75000</v>
      </c>
    </row>
    <row r="23" spans="1:10">
      <c r="A23" s="6" t="s">
        <v>423</v>
      </c>
      <c r="B23" s="32">
        <f t="shared" ref="B23:B25" si="10">J23/3*0.9</f>
        <v>66000</v>
      </c>
      <c r="C23" s="14">
        <f>J23/3</f>
        <v>73333.333333333328</v>
      </c>
      <c r="D23" s="14">
        <f t="shared" si="9"/>
        <v>80666.666666666672</v>
      </c>
      <c r="E23" s="15">
        <f t="shared" si="7"/>
        <v>220000</v>
      </c>
      <c r="G23" s="13"/>
      <c r="H23" s="13">
        <f>Obliczenia!Q23</f>
        <v>220232.15674499999</v>
      </c>
      <c r="I23" s="13"/>
      <c r="J23" s="13">
        <f>Obliczenia!T23</f>
        <v>220000</v>
      </c>
    </row>
    <row r="24" spans="1:10">
      <c r="A24" s="6" t="s">
        <v>427</v>
      </c>
      <c r="B24" s="32">
        <f t="shared" si="10"/>
        <v>76500</v>
      </c>
      <c r="C24" s="14">
        <f t="shared" si="8"/>
        <v>85000</v>
      </c>
      <c r="D24" s="14">
        <f t="shared" si="9"/>
        <v>93500.000000000015</v>
      </c>
      <c r="E24" s="15">
        <f t="shared" si="7"/>
        <v>255000</v>
      </c>
      <c r="G24" s="13"/>
      <c r="H24" s="13">
        <f>Obliczenia!Q24</f>
        <v>255297.11284625001</v>
      </c>
      <c r="I24" s="13"/>
      <c r="J24" s="13">
        <f>Obliczenia!T24</f>
        <v>255000</v>
      </c>
    </row>
    <row r="25" spans="1:10">
      <c r="A25" s="6" t="s">
        <v>426</v>
      </c>
      <c r="B25" s="32">
        <f t="shared" si="10"/>
        <v>61800.000000000007</v>
      </c>
      <c r="C25" s="14">
        <f t="shared" si="8"/>
        <v>68666.666666666672</v>
      </c>
      <c r="D25" s="14">
        <f t="shared" si="9"/>
        <v>75533.333333333343</v>
      </c>
      <c r="E25" s="15">
        <f t="shared" si="7"/>
        <v>206000.00000000003</v>
      </c>
      <c r="G25" s="13"/>
      <c r="H25" s="13">
        <f>Obliczenia!Q25</f>
        <v>206507.47262499999</v>
      </c>
      <c r="I25" s="13"/>
      <c r="J25" s="13">
        <f>Obliczenia!T25</f>
        <v>206000</v>
      </c>
    </row>
    <row r="26" spans="1:10">
      <c r="A26" s="11" t="s">
        <v>474</v>
      </c>
      <c r="B26" s="16">
        <f>SUM(B21:B25)</f>
        <v>271800</v>
      </c>
      <c r="C26" s="16">
        <f>SUM(C21:C25)</f>
        <v>302000</v>
      </c>
      <c r="D26" s="16">
        <f>SUM(D21:D25)</f>
        <v>332200</v>
      </c>
      <c r="E26" s="17">
        <f>SUM(E21:E25)</f>
        <v>906000</v>
      </c>
      <c r="G26" s="17">
        <f>SUM(G21:G25)</f>
        <v>0</v>
      </c>
      <c r="H26" s="17">
        <f>SUM(H21:H25)</f>
        <v>906344.41092025</v>
      </c>
      <c r="I26" s="17">
        <f>SUM(I21:I25)</f>
        <v>0</v>
      </c>
      <c r="J26" s="17">
        <f>SUM(J21:J25)</f>
        <v>906000</v>
      </c>
    </row>
    <row r="28" spans="1:10">
      <c r="A28" s="11"/>
      <c r="B28" s="47" t="s">
        <v>849</v>
      </c>
      <c r="C28" s="47" t="s">
        <v>850</v>
      </c>
      <c r="D28" s="47" t="s">
        <v>851</v>
      </c>
      <c r="E28" s="47" t="s">
        <v>477</v>
      </c>
      <c r="G28" s="83" t="s">
        <v>483</v>
      </c>
      <c r="H28" s="84"/>
      <c r="I28" s="86" t="s">
        <v>483</v>
      </c>
      <c r="J28" s="87"/>
    </row>
    <row r="29" spans="1:10">
      <c r="A29" s="11"/>
      <c r="B29" s="12" t="s">
        <v>3</v>
      </c>
      <c r="C29" s="12" t="s">
        <v>3</v>
      </c>
      <c r="D29" s="12" t="s">
        <v>3</v>
      </c>
      <c r="E29" s="12" t="s">
        <v>3</v>
      </c>
      <c r="G29" s="12" t="s">
        <v>473</v>
      </c>
      <c r="H29" s="12" t="s">
        <v>3</v>
      </c>
      <c r="I29" s="20" t="s">
        <v>473</v>
      </c>
      <c r="J29" s="20" t="s">
        <v>3</v>
      </c>
    </row>
    <row r="30" spans="1:10">
      <c r="A30" s="6" t="s">
        <v>422</v>
      </c>
      <c r="B30" s="13">
        <f>J30/3*0.95</f>
        <v>47500</v>
      </c>
      <c r="C30" s="14">
        <f>J30/3*1.05</f>
        <v>52500</v>
      </c>
      <c r="D30" s="14">
        <f>J30/3*1</f>
        <v>50000</v>
      </c>
      <c r="E30" s="15">
        <f t="shared" ref="E30:E35" si="11">B30+C30+D30</f>
        <v>150000</v>
      </c>
      <c r="G30" s="13"/>
      <c r="H30" s="13">
        <f>Obliczenia!Q31</f>
        <v>150449.42309324999</v>
      </c>
      <c r="I30" s="13"/>
      <c r="J30" s="13">
        <f>Obliczenia!T31</f>
        <v>150000</v>
      </c>
    </row>
    <row r="31" spans="1:10">
      <c r="A31" s="6" t="s">
        <v>424</v>
      </c>
      <c r="B31" s="13">
        <f>J31/3*0.95</f>
        <v>28500</v>
      </c>
      <c r="C31" s="14">
        <f>J31/3*1.05</f>
        <v>31500</v>
      </c>
      <c r="D31" s="14">
        <f>J31/3*1</f>
        <v>30000</v>
      </c>
      <c r="E31" s="15">
        <f t="shared" si="11"/>
        <v>90000</v>
      </c>
      <c r="G31" s="13"/>
      <c r="H31" s="13">
        <f>Obliczenia!Q32</f>
        <v>90025.197588749987</v>
      </c>
      <c r="I31" s="13"/>
      <c r="J31" s="13">
        <f>Obliczenia!T32</f>
        <v>90000</v>
      </c>
    </row>
    <row r="32" spans="1:10">
      <c r="A32" s="6" t="s">
        <v>423</v>
      </c>
      <c r="B32" s="13">
        <f t="shared" ref="B32:B35" si="12">J32/3*0.95</f>
        <v>68716.666666666657</v>
      </c>
      <c r="C32" s="14">
        <f t="shared" ref="C32:C35" si="13">J32/3*1.05</f>
        <v>75950</v>
      </c>
      <c r="D32" s="14">
        <f t="shared" ref="D32:D35" si="14">J32/3*1</f>
        <v>72333.333333333328</v>
      </c>
      <c r="E32" s="15">
        <f t="shared" si="11"/>
        <v>217000</v>
      </c>
      <c r="G32" s="13"/>
      <c r="H32" s="13">
        <f>Obliczenia!Q33</f>
        <v>217417.23424687498</v>
      </c>
      <c r="I32" s="13"/>
      <c r="J32" s="13">
        <f>Obliczenia!T33</f>
        <v>217000</v>
      </c>
    </row>
    <row r="33" spans="1:10">
      <c r="A33" s="6" t="s">
        <v>427</v>
      </c>
      <c r="B33" s="13">
        <f t="shared" si="12"/>
        <v>79166.666666666657</v>
      </c>
      <c r="C33" s="14">
        <f t="shared" si="13"/>
        <v>87500</v>
      </c>
      <c r="D33" s="14">
        <f t="shared" si="14"/>
        <v>83333.333333333328</v>
      </c>
      <c r="E33" s="15">
        <f t="shared" si="11"/>
        <v>250000</v>
      </c>
      <c r="G33" s="13"/>
      <c r="H33" s="13">
        <f>Obliczenia!Q34</f>
        <v>251097.62063374999</v>
      </c>
      <c r="I33" s="13"/>
      <c r="J33" s="13">
        <f>Obliczenia!T34</f>
        <v>250000</v>
      </c>
    </row>
    <row r="34" spans="1:10">
      <c r="A34" s="6" t="s">
        <v>426</v>
      </c>
      <c r="B34" s="13">
        <f t="shared" si="12"/>
        <v>63333.333333333336</v>
      </c>
      <c r="C34" s="14">
        <f t="shared" si="13"/>
        <v>70000.000000000015</v>
      </c>
      <c r="D34" s="14">
        <f t="shared" si="14"/>
        <v>66666.666666666672</v>
      </c>
      <c r="E34" s="15">
        <f t="shared" si="11"/>
        <v>200000</v>
      </c>
      <c r="G34" s="13"/>
      <c r="H34" s="13">
        <f>Obliczenia!Q35</f>
        <v>200824.26649250006</v>
      </c>
      <c r="I34" s="13"/>
      <c r="J34" s="13">
        <f>Obliczenia!T35</f>
        <v>200000</v>
      </c>
    </row>
    <row r="35" spans="1:10">
      <c r="B35" s="13">
        <f t="shared" si="12"/>
        <v>0</v>
      </c>
      <c r="C35" s="14">
        <f t="shared" si="13"/>
        <v>0</v>
      </c>
      <c r="D35" s="14">
        <f t="shared" si="14"/>
        <v>0</v>
      </c>
      <c r="E35" s="15">
        <f t="shared" si="11"/>
        <v>0</v>
      </c>
      <c r="G35" s="13"/>
      <c r="H35" s="13">
        <f>Obliczenia!Q36</f>
        <v>0</v>
      </c>
      <c r="I35" s="13"/>
      <c r="J35" s="13">
        <f>Obliczenia!T36</f>
        <v>0</v>
      </c>
    </row>
    <row r="36" spans="1:10">
      <c r="A36" s="11" t="s">
        <v>474</v>
      </c>
      <c r="B36" s="17">
        <f>SUM(B30:B35)</f>
        <v>287216.66666666663</v>
      </c>
      <c r="C36" s="17">
        <f t="shared" ref="C36:E36" si="15">SUM(C30:C35)</f>
        <v>317450</v>
      </c>
      <c r="D36" s="17">
        <f t="shared" si="15"/>
        <v>302333.33333333331</v>
      </c>
      <c r="E36" s="17">
        <f t="shared" si="15"/>
        <v>907000</v>
      </c>
      <c r="G36" s="17">
        <f>SUM(G30:G35)</f>
        <v>0</v>
      </c>
      <c r="H36" s="17">
        <f>SUM(H30:H35)</f>
        <v>909813.74205512507</v>
      </c>
      <c r="I36" s="17">
        <f>SUM(I30:I35)</f>
        <v>0</v>
      </c>
      <c r="J36" s="17">
        <f>SUM(J30:J35)</f>
        <v>907000</v>
      </c>
    </row>
    <row r="37" spans="1:10">
      <c r="A37" s="21" t="s">
        <v>503</v>
      </c>
      <c r="B37" s="22"/>
      <c r="C37" s="22"/>
      <c r="D37" s="22"/>
      <c r="E37" s="23">
        <f>'Plan Roczny'!F3/4</f>
        <v>679000</v>
      </c>
    </row>
    <row r="38" spans="1:10">
      <c r="A38" s="21" t="s">
        <v>504</v>
      </c>
      <c r="B38" s="22"/>
      <c r="C38" s="22"/>
      <c r="D38" s="22"/>
      <c r="E38" s="23">
        <f>'Plan Roczny'!D3/4</f>
        <v>645050</v>
      </c>
    </row>
    <row r="39" spans="1:10">
      <c r="A39" s="21" t="s">
        <v>505</v>
      </c>
      <c r="B39" s="22"/>
      <c r="C39" s="22"/>
      <c r="D39" s="22"/>
      <c r="E39" s="23">
        <f>'Plan Roczny'!H3/4</f>
        <v>712950</v>
      </c>
    </row>
    <row r="40" spans="1:10">
      <c r="E40" s="7" t="s">
        <v>506</v>
      </c>
    </row>
  </sheetData>
  <mergeCells count="8">
    <mergeCell ref="G1:H1"/>
    <mergeCell ref="I1:J1"/>
    <mergeCell ref="G28:H28"/>
    <mergeCell ref="I28:J28"/>
    <mergeCell ref="G19:H19"/>
    <mergeCell ref="I19:J19"/>
    <mergeCell ref="G10:H10"/>
    <mergeCell ref="I10:J10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workbookViewId="0">
      <selection activeCell="H3" sqref="H3"/>
    </sheetView>
  </sheetViews>
  <sheetFormatPr defaultRowHeight="14.4"/>
  <cols>
    <col min="1" max="9" width="13.44140625" style="19" customWidth="1"/>
    <col min="10" max="12" width="13.33203125" style="19" customWidth="1"/>
    <col min="13" max="14" width="13.33203125" customWidth="1"/>
  </cols>
  <sheetData>
    <row r="1" spans="1:14">
      <c r="A1" s="42"/>
      <c r="B1" s="88" t="s">
        <v>485</v>
      </c>
      <c r="C1" s="89"/>
      <c r="D1" s="88" t="s">
        <v>486</v>
      </c>
      <c r="E1" s="89"/>
      <c r="F1" s="88" t="s">
        <v>487</v>
      </c>
      <c r="G1" s="89"/>
      <c r="H1" s="88" t="s">
        <v>488</v>
      </c>
      <c r="I1" s="89"/>
      <c r="J1" s="67"/>
      <c r="K1" s="67"/>
      <c r="L1" s="67"/>
      <c r="M1" s="67"/>
      <c r="N1" s="67"/>
    </row>
    <row r="2" spans="1:14">
      <c r="A2" s="42"/>
      <c r="B2" s="68" t="s">
        <v>3</v>
      </c>
      <c r="C2" s="68" t="s">
        <v>473</v>
      </c>
      <c r="D2" s="68" t="s">
        <v>3</v>
      </c>
      <c r="E2" s="68" t="s">
        <v>473</v>
      </c>
      <c r="F2" s="68" t="s">
        <v>3</v>
      </c>
      <c r="G2" s="68" t="s">
        <v>473</v>
      </c>
      <c r="H2" s="68" t="s">
        <v>3</v>
      </c>
      <c r="I2" s="68" t="s">
        <v>473</v>
      </c>
      <c r="J2" s="67"/>
      <c r="K2" s="67"/>
      <c r="L2" s="67"/>
      <c r="M2" s="67"/>
      <c r="N2" s="67"/>
    </row>
    <row r="3" spans="1:14">
      <c r="A3" s="42"/>
      <c r="B3" s="69">
        <v>3099102.9787199995</v>
      </c>
      <c r="C3" s="70">
        <v>9594598.8458000012</v>
      </c>
      <c r="D3" s="71">
        <f>F3*0.95</f>
        <v>2580200</v>
      </c>
      <c r="E3" s="71">
        <f>G3*0.95</f>
        <v>7742500.0000000009</v>
      </c>
      <c r="F3" s="72">
        <f>3580000-D8-C8-B8</f>
        <v>2716000</v>
      </c>
      <c r="G3" s="71">
        <f>10750000-B9-C9-D9</f>
        <v>8150000.0000000009</v>
      </c>
      <c r="H3" s="71">
        <f>F3*1.05</f>
        <v>2851800</v>
      </c>
      <c r="I3" s="71">
        <f>G3*1.05</f>
        <v>8557500.0000000019</v>
      </c>
      <c r="J3" s="73">
        <f>B3*0.99</f>
        <v>3068111.9489327995</v>
      </c>
      <c r="K3" s="67"/>
      <c r="L3" s="67"/>
      <c r="M3" s="67"/>
      <c r="N3" s="67"/>
    </row>
    <row r="4" spans="1:14">
      <c r="A4" s="74" t="s">
        <v>489</v>
      </c>
      <c r="B4" s="71"/>
      <c r="C4" s="75"/>
      <c r="D4" s="76">
        <f>D3/B3-1</f>
        <v>-0.16743650736456595</v>
      </c>
      <c r="E4" s="68"/>
      <c r="F4" s="76">
        <f>F3/B3-1</f>
        <v>-0.12361737617322732</v>
      </c>
      <c r="G4" s="75">
        <f>F3/G3</f>
        <v>0.33325153374233124</v>
      </c>
      <c r="H4" s="76">
        <f>H3/B3-1</f>
        <v>-7.97982449818887E-2</v>
      </c>
      <c r="I4" s="68"/>
      <c r="J4" s="67"/>
      <c r="K4" s="67"/>
      <c r="L4" s="67"/>
      <c r="M4" s="67"/>
      <c r="N4" s="67"/>
    </row>
    <row r="5" spans="1:14">
      <c r="A5" s="74" t="s">
        <v>490</v>
      </c>
      <c r="B5" s="71"/>
      <c r="C5" s="77">
        <f>B3/C3</f>
        <v>0.32300495607240737</v>
      </c>
      <c r="D5" s="78"/>
      <c r="E5" s="76">
        <f>E3/C3-1</f>
        <v>-0.19303556882013362</v>
      </c>
      <c r="F5" s="78"/>
      <c r="G5" s="76">
        <f>G3/C3-1</f>
        <v>-0.15056375665277222</v>
      </c>
      <c r="H5" s="78"/>
      <c r="I5" s="76">
        <f>I3/C3-1</f>
        <v>-0.10809194448541071</v>
      </c>
      <c r="J5" s="79"/>
      <c r="K5" s="67"/>
      <c r="L5" s="67"/>
      <c r="M5" s="67"/>
      <c r="N5" s="67"/>
    </row>
    <row r="6" spans="1:14">
      <c r="A6" s="80" t="s">
        <v>544</v>
      </c>
      <c r="B6" s="71"/>
      <c r="C6" s="71"/>
      <c r="D6" s="78">
        <f t="shared" ref="D6:I6" si="0">D3/4</f>
        <v>645050</v>
      </c>
      <c r="E6" s="78">
        <f>E3/4</f>
        <v>1935625.0000000002</v>
      </c>
      <c r="F6" s="78">
        <f t="shared" si="0"/>
        <v>679000</v>
      </c>
      <c r="G6" s="78">
        <f t="shared" si="0"/>
        <v>2037500.0000000002</v>
      </c>
      <c r="H6" s="78">
        <f t="shared" si="0"/>
        <v>712950</v>
      </c>
      <c r="I6" s="78">
        <f t="shared" si="0"/>
        <v>2139375.0000000005</v>
      </c>
      <c r="J6" s="79"/>
      <c r="K6" s="67"/>
      <c r="L6" s="67"/>
      <c r="M6" s="67"/>
      <c r="N6" s="67"/>
    </row>
    <row r="7" spans="1:14">
      <c r="A7" s="67"/>
      <c r="B7" s="42" t="s">
        <v>491</v>
      </c>
      <c r="C7" s="42" t="s">
        <v>492</v>
      </c>
      <c r="D7" s="42" t="s">
        <v>493</v>
      </c>
      <c r="E7" s="42" t="s">
        <v>494</v>
      </c>
      <c r="F7" s="42" t="s">
        <v>495</v>
      </c>
      <c r="G7" s="42" t="s">
        <v>496</v>
      </c>
      <c r="H7" s="42" t="s">
        <v>497</v>
      </c>
      <c r="I7" s="42" t="s">
        <v>498</v>
      </c>
      <c r="J7" s="42" t="s">
        <v>499</v>
      </c>
      <c r="K7" s="42" t="s">
        <v>500</v>
      </c>
      <c r="L7" s="42" t="s">
        <v>501</v>
      </c>
      <c r="M7" s="42" t="s">
        <v>502</v>
      </c>
      <c r="N7" s="67"/>
    </row>
    <row r="8" spans="1:14">
      <c r="A8" s="74" t="s">
        <v>3</v>
      </c>
      <c r="B8" s="81">
        <v>259200</v>
      </c>
      <c r="C8" s="81">
        <v>288000</v>
      </c>
      <c r="D8" s="81">
        <v>316800</v>
      </c>
      <c r="E8" s="81">
        <f t="shared" ref="E8:M8" si="1">$F$3/9*E10</f>
        <v>301777.77777777775</v>
      </c>
      <c r="F8" s="81">
        <f t="shared" si="1"/>
        <v>301777.77777777775</v>
      </c>
      <c r="G8" s="81">
        <f t="shared" si="1"/>
        <v>301777.77777777775</v>
      </c>
      <c r="H8" s="81">
        <f t="shared" si="1"/>
        <v>301777.77777777775</v>
      </c>
      <c r="I8" s="81">
        <f t="shared" si="1"/>
        <v>301777.77777777775</v>
      </c>
      <c r="J8" s="81">
        <f t="shared" si="1"/>
        <v>301777.77777777775</v>
      </c>
      <c r="K8" s="81">
        <f t="shared" si="1"/>
        <v>301777.77777777775</v>
      </c>
      <c r="L8" s="81">
        <f t="shared" si="1"/>
        <v>301777.77777777775</v>
      </c>
      <c r="M8" s="81">
        <f t="shared" si="1"/>
        <v>301777.77777777775</v>
      </c>
      <c r="N8" s="81">
        <f>SUM(B8:M8)</f>
        <v>3580000.0000000009</v>
      </c>
    </row>
    <row r="9" spans="1:14">
      <c r="A9" s="74" t="s">
        <v>473</v>
      </c>
      <c r="B9" s="81">
        <v>780000</v>
      </c>
      <c r="C9" s="81">
        <v>866666.66666666663</v>
      </c>
      <c r="D9" s="81">
        <v>953333.33333333337</v>
      </c>
      <c r="E9" s="81">
        <f>$G$3/9*E10</f>
        <v>905555.55555555562</v>
      </c>
      <c r="F9" s="81">
        <f t="shared" ref="F9:M9" si="2">$G$3/9*F10</f>
        <v>905555.55555555562</v>
      </c>
      <c r="G9" s="81">
        <f t="shared" si="2"/>
        <v>905555.55555555562</v>
      </c>
      <c r="H9" s="81">
        <f t="shared" si="2"/>
        <v>905555.55555555562</v>
      </c>
      <c r="I9" s="81">
        <f t="shared" si="2"/>
        <v>905555.55555555562</v>
      </c>
      <c r="J9" s="81">
        <f t="shared" si="2"/>
        <v>905555.55555555562</v>
      </c>
      <c r="K9" s="81">
        <f t="shared" si="2"/>
        <v>905555.55555555562</v>
      </c>
      <c r="L9" s="81">
        <f t="shared" si="2"/>
        <v>905555.55555555562</v>
      </c>
      <c r="M9" s="81">
        <f t="shared" si="2"/>
        <v>905555.55555555562</v>
      </c>
      <c r="N9" s="81">
        <f>SUM(B9:M9)</f>
        <v>10750000.000000002</v>
      </c>
    </row>
    <row r="10" spans="1:14">
      <c r="A10" s="67"/>
      <c r="B10" s="67">
        <v>0.9</v>
      </c>
      <c r="C10" s="67">
        <v>1</v>
      </c>
      <c r="D10" s="67">
        <v>1.1000000000000001</v>
      </c>
      <c r="E10" s="67">
        <v>1</v>
      </c>
      <c r="F10" s="67">
        <v>1</v>
      </c>
      <c r="G10" s="67">
        <v>1</v>
      </c>
      <c r="H10" s="67">
        <v>1</v>
      </c>
      <c r="I10" s="67">
        <v>1</v>
      </c>
      <c r="J10" s="67">
        <v>1</v>
      </c>
      <c r="K10" s="67">
        <v>1</v>
      </c>
      <c r="L10" s="67">
        <v>1</v>
      </c>
      <c r="M10" s="67">
        <v>1</v>
      </c>
      <c r="N10" s="67"/>
    </row>
    <row r="11" spans="1:14">
      <c r="A11" s="73"/>
      <c r="B11" s="73"/>
      <c r="C11" s="73"/>
      <c r="D11" s="73"/>
      <c r="E11" s="67">
        <v>1</v>
      </c>
      <c r="F11" s="67">
        <v>1.05</v>
      </c>
      <c r="G11" s="67">
        <v>1.1000000000000001</v>
      </c>
      <c r="H11" s="67">
        <v>0.9</v>
      </c>
      <c r="I11" s="67">
        <v>0.9</v>
      </c>
      <c r="J11" s="67">
        <v>1</v>
      </c>
      <c r="K11" s="67">
        <v>1.05</v>
      </c>
      <c r="L11" s="67">
        <v>1.05</v>
      </c>
      <c r="M11" s="67">
        <v>1</v>
      </c>
      <c r="N11" s="79"/>
    </row>
    <row r="12" spans="1:14">
      <c r="A12" s="67"/>
      <c r="B12" s="73"/>
      <c r="C12" s="73"/>
      <c r="D12" s="73">
        <f>SUM(B8:D8)</f>
        <v>864000</v>
      </c>
      <c r="E12" s="73"/>
      <c r="F12" s="73"/>
      <c r="G12" s="73">
        <f>SUM(B8:G8)</f>
        <v>1769333.3333333333</v>
      </c>
      <c r="H12" s="79">
        <f>SUM(H8:M8)</f>
        <v>1810666.6666666665</v>
      </c>
      <c r="I12" s="67"/>
      <c r="J12" s="67"/>
      <c r="K12" s="67"/>
      <c r="L12" s="67"/>
      <c r="M12" s="67"/>
      <c r="N12" s="67"/>
    </row>
    <row r="13" spans="1:14">
      <c r="A13" s="67"/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79"/>
    </row>
    <row r="14" spans="1:14">
      <c r="A14" s="67"/>
      <c r="B14" s="67"/>
      <c r="C14" s="67"/>
      <c r="D14" s="79">
        <f>SUM(B9:D9)</f>
        <v>2600000</v>
      </c>
      <c r="E14" s="67"/>
      <c r="F14" s="67"/>
      <c r="G14" s="67"/>
      <c r="H14" s="73">
        <f>H3/4</f>
        <v>712950</v>
      </c>
      <c r="I14" s="67"/>
      <c r="J14" s="67"/>
      <c r="K14" s="67"/>
      <c r="L14" s="67"/>
      <c r="M14" s="67"/>
      <c r="N14" s="67"/>
    </row>
    <row r="15" spans="1:14">
      <c r="A15" s="67"/>
      <c r="B15" s="67"/>
      <c r="C15" s="67"/>
      <c r="D15" s="46">
        <v>10750000</v>
      </c>
      <c r="E15" s="67"/>
      <c r="F15" s="67"/>
      <c r="G15" s="67"/>
      <c r="H15" s="67"/>
      <c r="I15" s="67"/>
      <c r="J15" s="67"/>
      <c r="K15" s="67"/>
      <c r="L15" s="67"/>
      <c r="M15" s="67"/>
      <c r="N15" s="67"/>
    </row>
    <row r="16" spans="1:14">
      <c r="A16" s="67"/>
      <c r="B16" s="67"/>
      <c r="C16" s="67"/>
      <c r="D16" s="79">
        <f>D15-D14</f>
        <v>8150000</v>
      </c>
      <c r="E16" s="67"/>
      <c r="F16" s="67"/>
      <c r="G16" s="67"/>
      <c r="H16" s="67"/>
      <c r="I16" s="67"/>
      <c r="J16" s="67"/>
      <c r="K16" s="67"/>
      <c r="L16" s="67"/>
      <c r="M16" s="67"/>
      <c r="N16" s="67"/>
    </row>
    <row r="17" spans="1:14">
      <c r="A17" s="67"/>
      <c r="B17" s="67"/>
      <c r="C17" s="67"/>
      <c r="D17" s="79">
        <f>D16/9</f>
        <v>905555.5555555555</v>
      </c>
      <c r="E17" s="67"/>
      <c r="F17" s="67"/>
      <c r="G17" s="67"/>
      <c r="H17" s="67"/>
      <c r="I17" s="67"/>
      <c r="J17" s="67"/>
      <c r="K17" s="67"/>
      <c r="L17" s="67"/>
      <c r="M17" s="67"/>
      <c r="N17" s="67"/>
    </row>
    <row r="18" spans="1:14">
      <c r="A18" s="67"/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</row>
    <row r="19" spans="1:14">
      <c r="A19" s="67"/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</row>
    <row r="20" spans="1:14">
      <c r="A20" s="67"/>
      <c r="B20" s="67"/>
      <c r="C20" s="67"/>
      <c r="D20" s="67"/>
      <c r="E20" s="73">
        <f>F3/4</f>
        <v>679000</v>
      </c>
      <c r="F20" s="67"/>
      <c r="G20" s="67"/>
      <c r="H20" s="67"/>
      <c r="I20" s="67"/>
      <c r="J20" s="67"/>
      <c r="K20" s="67"/>
      <c r="L20" s="67"/>
      <c r="M20" s="67"/>
      <c r="N20" s="67"/>
    </row>
    <row r="21" spans="1:14">
      <c r="A21" s="67"/>
      <c r="B21" s="67"/>
      <c r="C21" s="67"/>
      <c r="D21" s="67"/>
      <c r="E21" s="73">
        <f>H3/4</f>
        <v>712950</v>
      </c>
      <c r="F21" s="67"/>
      <c r="G21" s="67"/>
      <c r="H21" s="67"/>
      <c r="I21" s="67"/>
      <c r="J21" s="67"/>
      <c r="K21" s="67"/>
      <c r="L21" s="67"/>
      <c r="M21" s="67"/>
      <c r="N21" s="67"/>
    </row>
  </sheetData>
  <mergeCells count="4">
    <mergeCell ref="B1:C1"/>
    <mergeCell ref="D1:E1"/>
    <mergeCell ref="F1:G1"/>
    <mergeCell ref="H1:I1"/>
  </mergeCells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I16" sqref="I16"/>
    </sheetView>
  </sheetViews>
  <sheetFormatPr defaultRowHeight="14.4"/>
  <cols>
    <col min="1" max="1" width="22.5546875" customWidth="1"/>
    <col min="2" max="2" width="39.5546875" customWidth="1"/>
    <col min="3" max="3" width="35.44140625" customWidth="1"/>
    <col min="4" max="4" width="31" customWidth="1"/>
  </cols>
  <sheetData>
    <row r="1" spans="1:9">
      <c r="A1" t="s">
        <v>750</v>
      </c>
      <c r="B1" t="s">
        <v>753</v>
      </c>
      <c r="C1" t="s">
        <v>754</v>
      </c>
      <c r="D1" t="s">
        <v>1</v>
      </c>
      <c r="E1" t="s">
        <v>757</v>
      </c>
      <c r="F1" t="s">
        <v>2</v>
      </c>
      <c r="G1" t="s">
        <v>3</v>
      </c>
    </row>
    <row r="2" spans="1:9" s="64" customFormat="1">
      <c r="A2" s="64" t="s">
        <v>795</v>
      </c>
      <c r="B2" s="64" t="s">
        <v>759</v>
      </c>
      <c r="C2" s="64">
        <v>1</v>
      </c>
      <c r="D2" s="64">
        <v>139.65</v>
      </c>
      <c r="E2" s="64">
        <v>138.26</v>
      </c>
      <c r="F2" s="64">
        <v>1.39</v>
      </c>
      <c r="G2" s="64">
        <v>0.99529999999999996</v>
      </c>
      <c r="H2" s="64">
        <f>E2*0.25</f>
        <v>34.564999999999998</v>
      </c>
    </row>
    <row r="3" spans="1:9" s="64" customFormat="1">
      <c r="A3" s="64" t="s">
        <v>795</v>
      </c>
      <c r="B3" s="64" t="s">
        <v>762</v>
      </c>
      <c r="C3" s="64">
        <v>3</v>
      </c>
      <c r="D3" s="64">
        <v>286.95</v>
      </c>
      <c r="E3" s="64">
        <v>290.14</v>
      </c>
      <c r="F3" s="64">
        <v>-3.19</v>
      </c>
      <c r="G3" s="64">
        <v>-1.1115999999999999</v>
      </c>
      <c r="H3" s="64">
        <f t="shared" ref="H3:H26" si="0">E3*0.25</f>
        <v>72.534999999999997</v>
      </c>
    </row>
    <row r="4" spans="1:9" s="64" customFormat="1">
      <c r="A4" s="64" t="s">
        <v>795</v>
      </c>
      <c r="B4" s="64" t="s">
        <v>764</v>
      </c>
      <c r="C4" s="64">
        <v>3</v>
      </c>
      <c r="D4" s="64">
        <v>286.95</v>
      </c>
      <c r="E4" s="64">
        <v>287.68</v>
      </c>
      <c r="F4" s="64">
        <v>-0.73</v>
      </c>
      <c r="G4" s="64">
        <v>-0.25430000000000003</v>
      </c>
      <c r="H4" s="64">
        <f t="shared" si="0"/>
        <v>71.92</v>
      </c>
    </row>
    <row r="5" spans="1:9" s="64" customFormat="1">
      <c r="A5" s="64" t="s">
        <v>795</v>
      </c>
      <c r="B5" s="64" t="s">
        <v>766</v>
      </c>
      <c r="C5" s="64">
        <v>3</v>
      </c>
      <c r="D5" s="64">
        <v>286.95</v>
      </c>
      <c r="E5" s="64">
        <v>287.68</v>
      </c>
      <c r="F5" s="64">
        <v>-0.73</v>
      </c>
      <c r="G5" s="64">
        <v>-0.25430000000000003</v>
      </c>
      <c r="H5" s="64">
        <f t="shared" si="0"/>
        <v>71.92</v>
      </c>
    </row>
    <row r="6" spans="1:9" s="64" customFormat="1">
      <c r="A6" s="64" t="s">
        <v>795</v>
      </c>
      <c r="B6" s="64" t="s">
        <v>768</v>
      </c>
      <c r="C6" s="64">
        <v>3</v>
      </c>
      <c r="D6" s="64">
        <v>286.95</v>
      </c>
      <c r="E6" s="64">
        <v>287.68</v>
      </c>
      <c r="F6" s="64">
        <v>-0.73</v>
      </c>
      <c r="G6" s="64">
        <v>-0.25430000000000003</v>
      </c>
      <c r="H6" s="64">
        <f t="shared" si="0"/>
        <v>71.92</v>
      </c>
      <c r="I6" s="64">
        <f>SUM(H2:H6)</f>
        <v>322.86</v>
      </c>
    </row>
    <row r="7" spans="1:9" s="62" customFormat="1">
      <c r="A7" s="62" t="s">
        <v>447</v>
      </c>
      <c r="B7" s="62" t="s">
        <v>770</v>
      </c>
      <c r="C7" s="62">
        <v>2</v>
      </c>
      <c r="D7" s="62">
        <v>228.65</v>
      </c>
      <c r="E7" s="62">
        <v>234.18</v>
      </c>
      <c r="F7" s="62">
        <v>-5.53</v>
      </c>
      <c r="G7" s="62">
        <v>-2.4184999999999999</v>
      </c>
      <c r="H7" s="64">
        <f t="shared" si="0"/>
        <v>58.545000000000002</v>
      </c>
      <c r="I7" s="64"/>
    </row>
    <row r="8" spans="1:9" s="62" customFormat="1">
      <c r="A8" s="62" t="s">
        <v>447</v>
      </c>
      <c r="B8" s="62" t="s">
        <v>772</v>
      </c>
      <c r="C8" s="62">
        <v>2</v>
      </c>
      <c r="D8" s="62">
        <v>1113.68</v>
      </c>
      <c r="E8" s="62">
        <v>1128.51</v>
      </c>
      <c r="F8" s="62">
        <v>-14.83</v>
      </c>
      <c r="G8" s="62">
        <v>-1.3315999999999999</v>
      </c>
      <c r="H8" s="64">
        <f t="shared" si="0"/>
        <v>282.1275</v>
      </c>
      <c r="I8" s="64"/>
    </row>
    <row r="9" spans="1:9" s="62" customFormat="1">
      <c r="A9" s="62" t="s">
        <v>447</v>
      </c>
      <c r="B9" s="62" t="s">
        <v>774</v>
      </c>
      <c r="C9" s="62">
        <v>6</v>
      </c>
      <c r="D9" s="62">
        <v>3377.27</v>
      </c>
      <c r="E9" s="62">
        <v>3480.81</v>
      </c>
      <c r="F9" s="62">
        <v>-103.54</v>
      </c>
      <c r="G9" s="62">
        <v>-3.0657000000000001</v>
      </c>
      <c r="H9" s="64">
        <f t="shared" si="0"/>
        <v>870.20249999999999</v>
      </c>
      <c r="I9" s="64"/>
    </row>
    <row r="10" spans="1:9" s="62" customFormat="1">
      <c r="A10" s="62" t="s">
        <v>447</v>
      </c>
      <c r="B10" s="62" t="s">
        <v>776</v>
      </c>
      <c r="C10" s="62">
        <v>2</v>
      </c>
      <c r="D10" s="62">
        <v>1113.68</v>
      </c>
      <c r="E10" s="62">
        <v>1128.51</v>
      </c>
      <c r="F10" s="62">
        <v>-14.83</v>
      </c>
      <c r="G10" s="62">
        <v>-1.3315999999999999</v>
      </c>
      <c r="H10" s="64">
        <f t="shared" si="0"/>
        <v>282.1275</v>
      </c>
      <c r="I10" s="64"/>
    </row>
    <row r="11" spans="1:9" s="62" customFormat="1">
      <c r="A11" s="62" t="s">
        <v>447</v>
      </c>
      <c r="B11" s="62" t="s">
        <v>778</v>
      </c>
      <c r="C11" s="62">
        <v>1</v>
      </c>
      <c r="D11" s="62">
        <v>557.91999999999996</v>
      </c>
      <c r="E11" s="62">
        <v>568.16</v>
      </c>
      <c r="F11" s="62">
        <v>-10.24</v>
      </c>
      <c r="G11" s="62">
        <v>-1.8352999999999999</v>
      </c>
      <c r="H11" s="64">
        <f t="shared" si="0"/>
        <v>142.04</v>
      </c>
      <c r="I11" s="64">
        <f>SUM(H7:H11)</f>
        <v>1635.0425</v>
      </c>
    </row>
    <row r="12" spans="1:9" s="65" customFormat="1">
      <c r="A12" s="65" t="s">
        <v>794</v>
      </c>
      <c r="B12" s="65" t="s">
        <v>759</v>
      </c>
      <c r="C12" s="65">
        <v>65</v>
      </c>
      <c r="D12" s="65">
        <v>7322.28</v>
      </c>
      <c r="E12" s="65">
        <v>8471.5499999999993</v>
      </c>
      <c r="F12" s="65">
        <v>-1149.27</v>
      </c>
      <c r="G12" s="65">
        <v>-15.695499999999999</v>
      </c>
      <c r="H12" s="64">
        <f t="shared" si="0"/>
        <v>2117.8874999999998</v>
      </c>
      <c r="I12" s="64"/>
    </row>
    <row r="13" spans="1:9" s="65" customFormat="1">
      <c r="A13" s="65" t="s">
        <v>794</v>
      </c>
      <c r="B13" s="65" t="s">
        <v>762</v>
      </c>
      <c r="C13" s="65">
        <v>195</v>
      </c>
      <c r="D13" s="65">
        <v>15358.09</v>
      </c>
      <c r="E13" s="65">
        <v>17811.3</v>
      </c>
      <c r="F13" s="65">
        <v>-2453.21</v>
      </c>
      <c r="G13" s="65">
        <v>-15.9734</v>
      </c>
      <c r="H13" s="64">
        <f t="shared" si="0"/>
        <v>4452.8249999999998</v>
      </c>
      <c r="I13" s="64"/>
    </row>
    <row r="14" spans="1:9" s="65" customFormat="1">
      <c r="A14" s="65" t="s">
        <v>794</v>
      </c>
      <c r="B14" s="65" t="s">
        <v>764</v>
      </c>
      <c r="C14" s="65">
        <v>215</v>
      </c>
      <c r="D14" s="65">
        <v>17010.490000000002</v>
      </c>
      <c r="E14" s="65">
        <v>19722.3</v>
      </c>
      <c r="F14" s="65">
        <v>-2711.81</v>
      </c>
      <c r="G14" s="65">
        <v>-15.9419</v>
      </c>
      <c r="H14" s="64">
        <f t="shared" si="0"/>
        <v>4930.5749999999998</v>
      </c>
      <c r="I14" s="64"/>
    </row>
    <row r="15" spans="1:9" s="65" customFormat="1">
      <c r="A15" s="65" t="s">
        <v>794</v>
      </c>
      <c r="B15" s="65" t="s">
        <v>766</v>
      </c>
      <c r="C15" s="65">
        <v>195</v>
      </c>
      <c r="D15" s="65">
        <v>15358.09</v>
      </c>
      <c r="E15" s="65">
        <v>17811.3</v>
      </c>
      <c r="F15" s="65">
        <v>-2453.21</v>
      </c>
      <c r="G15" s="65">
        <v>-15.9734</v>
      </c>
      <c r="H15" s="64">
        <f t="shared" si="0"/>
        <v>4452.8249999999998</v>
      </c>
      <c r="I15" s="64"/>
    </row>
    <row r="16" spans="1:9" s="65" customFormat="1">
      <c r="A16" s="65" t="s">
        <v>794</v>
      </c>
      <c r="B16" s="65" t="s">
        <v>768</v>
      </c>
      <c r="C16" s="65">
        <v>195</v>
      </c>
      <c r="D16" s="65">
        <v>15358.09</v>
      </c>
      <c r="E16" s="65">
        <v>17811.3</v>
      </c>
      <c r="F16" s="65">
        <v>-2453.21</v>
      </c>
      <c r="G16" s="65">
        <v>-15.9734</v>
      </c>
      <c r="H16" s="64">
        <f t="shared" si="0"/>
        <v>4452.8249999999998</v>
      </c>
      <c r="I16" s="64">
        <f>SUM(H12:H16)</f>
        <v>20406.9375</v>
      </c>
    </row>
    <row r="17" spans="1:9" s="66" customFormat="1">
      <c r="A17" s="66" t="s">
        <v>419</v>
      </c>
      <c r="B17" s="66" t="s">
        <v>770</v>
      </c>
      <c r="C17" s="66">
        <v>10</v>
      </c>
      <c r="D17" s="66">
        <v>1226.72</v>
      </c>
      <c r="E17" s="66">
        <v>1142.43</v>
      </c>
      <c r="F17" s="66">
        <v>84.29</v>
      </c>
      <c r="G17" s="66">
        <v>6.8711000000000002</v>
      </c>
      <c r="H17" s="64">
        <f t="shared" si="0"/>
        <v>285.60750000000002</v>
      </c>
      <c r="I17" s="64"/>
    </row>
    <row r="18" spans="1:9" s="66" customFormat="1">
      <c r="A18" s="66" t="s">
        <v>419</v>
      </c>
      <c r="B18" s="66" t="s">
        <v>772</v>
      </c>
      <c r="C18" s="66">
        <v>10</v>
      </c>
      <c r="D18" s="66">
        <v>5087.91</v>
      </c>
      <c r="E18" s="66">
        <v>5703.1</v>
      </c>
      <c r="F18" s="66">
        <v>-615.19000000000005</v>
      </c>
      <c r="G18" s="66">
        <v>-12.091200000000001</v>
      </c>
      <c r="H18" s="64">
        <f t="shared" si="0"/>
        <v>1425.7750000000001</v>
      </c>
      <c r="I18" s="64"/>
    </row>
    <row r="19" spans="1:9" s="66" customFormat="1">
      <c r="A19" s="66" t="s">
        <v>419</v>
      </c>
      <c r="B19" s="66" t="s">
        <v>774</v>
      </c>
      <c r="C19" s="66">
        <v>18</v>
      </c>
      <c r="D19" s="66">
        <v>9161</v>
      </c>
      <c r="E19" s="66">
        <v>10246.030000000001</v>
      </c>
      <c r="F19" s="66">
        <v>-1085.03</v>
      </c>
      <c r="G19" s="66">
        <v>-11.843999999999999</v>
      </c>
      <c r="H19" s="64">
        <f t="shared" si="0"/>
        <v>2561.5075000000002</v>
      </c>
      <c r="I19" s="64"/>
    </row>
    <row r="20" spans="1:9" s="66" customFormat="1">
      <c r="A20" s="66" t="s">
        <v>419</v>
      </c>
      <c r="B20" s="66" t="s">
        <v>776</v>
      </c>
      <c r="C20" s="66">
        <v>14</v>
      </c>
      <c r="D20" s="66">
        <v>7119.79</v>
      </c>
      <c r="E20" s="66">
        <v>7958.83</v>
      </c>
      <c r="F20" s="66">
        <v>-839.04</v>
      </c>
      <c r="G20" s="66">
        <v>-11.784599999999999</v>
      </c>
      <c r="H20" s="64">
        <f t="shared" si="0"/>
        <v>1989.7075</v>
      </c>
      <c r="I20" s="64"/>
    </row>
    <row r="21" spans="1:9" s="66" customFormat="1">
      <c r="A21" s="66" t="s">
        <v>419</v>
      </c>
      <c r="B21" s="66" t="s">
        <v>778</v>
      </c>
      <c r="C21" s="66">
        <v>12</v>
      </c>
      <c r="D21" s="66">
        <v>6116.27</v>
      </c>
      <c r="E21" s="66">
        <v>6846.05</v>
      </c>
      <c r="F21" s="66">
        <v>-729.78</v>
      </c>
      <c r="G21" s="66">
        <v>-11.931699999999999</v>
      </c>
      <c r="H21" s="64">
        <f t="shared" si="0"/>
        <v>1711.5125</v>
      </c>
      <c r="I21" s="64">
        <f>SUM(H17:H21)</f>
        <v>7974.11</v>
      </c>
    </row>
    <row r="22" spans="1:9">
      <c r="A22" t="s">
        <v>588</v>
      </c>
      <c r="B22" t="s">
        <v>759</v>
      </c>
      <c r="C22">
        <v>3</v>
      </c>
      <c r="D22">
        <v>389.7</v>
      </c>
      <c r="E22">
        <v>385.83</v>
      </c>
      <c r="F22">
        <v>3.87</v>
      </c>
      <c r="G22">
        <v>0.99299999999999999</v>
      </c>
      <c r="H22" s="64">
        <f t="shared" si="0"/>
        <v>96.457499999999996</v>
      </c>
      <c r="I22" s="64"/>
    </row>
    <row r="23" spans="1:9">
      <c r="A23" t="s">
        <v>588</v>
      </c>
      <c r="B23" t="s">
        <v>762</v>
      </c>
      <c r="C23">
        <v>25</v>
      </c>
      <c r="D23">
        <v>2264.06</v>
      </c>
      <c r="E23">
        <v>2286.91</v>
      </c>
      <c r="F23">
        <v>-22.85</v>
      </c>
      <c r="G23">
        <v>-1.0092000000000001</v>
      </c>
      <c r="H23" s="64">
        <f t="shared" si="0"/>
        <v>571.72749999999996</v>
      </c>
      <c r="I23" s="64"/>
    </row>
    <row r="24" spans="1:9">
      <c r="A24" t="s">
        <v>588</v>
      </c>
      <c r="B24" t="s">
        <v>764</v>
      </c>
      <c r="C24">
        <v>47</v>
      </c>
      <c r="D24">
        <v>4278.4799999999996</v>
      </c>
      <c r="E24">
        <v>4329.78</v>
      </c>
      <c r="F24">
        <v>-51.3</v>
      </c>
      <c r="G24">
        <v>-1.1990000000000001</v>
      </c>
      <c r="H24" s="64">
        <f t="shared" si="0"/>
        <v>1082.4449999999999</v>
      </c>
      <c r="I24" s="64"/>
    </row>
    <row r="25" spans="1:9">
      <c r="A25" t="s">
        <v>588</v>
      </c>
      <c r="B25" t="s">
        <v>766</v>
      </c>
      <c r="C25">
        <v>24</v>
      </c>
      <c r="D25">
        <v>2174.4899999999998</v>
      </c>
      <c r="E25">
        <v>2201.4299999999998</v>
      </c>
      <c r="F25">
        <v>-26.94</v>
      </c>
      <c r="G25">
        <v>-1.2388999999999999</v>
      </c>
      <c r="H25" s="64">
        <f t="shared" si="0"/>
        <v>550.35749999999996</v>
      </c>
      <c r="I25" s="64"/>
    </row>
    <row r="26" spans="1:9">
      <c r="A26" t="s">
        <v>588</v>
      </c>
      <c r="B26" t="s">
        <v>768</v>
      </c>
      <c r="C26">
        <v>24</v>
      </c>
      <c r="D26">
        <v>2169.21</v>
      </c>
      <c r="E26">
        <v>2190</v>
      </c>
      <c r="F26">
        <v>-20.79</v>
      </c>
      <c r="G26">
        <v>-0.95840000000000003</v>
      </c>
      <c r="H26" s="64">
        <f t="shared" si="0"/>
        <v>547.5</v>
      </c>
      <c r="I26" s="64">
        <f>SUM(H22:H26)</f>
        <v>2848.4874999999997</v>
      </c>
    </row>
  </sheetData>
  <sortState ref="A2:G26">
    <sortCondition ref="A8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opLeftCell="B1" workbookViewId="0">
      <selection activeCell="L2" sqref="L2:L13"/>
    </sheetView>
  </sheetViews>
  <sheetFormatPr defaultRowHeight="14.4"/>
  <cols>
    <col min="1" max="1" width="17.33203125" customWidth="1"/>
    <col min="2" max="8" width="19.5546875" customWidth="1"/>
    <col min="12" max="13" width="11.33203125" bestFit="1" customWidth="1"/>
  </cols>
  <sheetData>
    <row r="1" spans="1:13">
      <c r="A1" t="s">
        <v>750</v>
      </c>
      <c r="B1" t="s">
        <v>751</v>
      </c>
      <c r="C1" t="s">
        <v>752</v>
      </c>
      <c r="D1" t="s">
        <v>753</v>
      </c>
      <c r="E1" t="s">
        <v>754</v>
      </c>
      <c r="F1" t="s">
        <v>755</v>
      </c>
      <c r="G1" t="s">
        <v>756</v>
      </c>
      <c r="H1" t="s">
        <v>1</v>
      </c>
      <c r="I1" t="s">
        <v>757</v>
      </c>
      <c r="J1" t="s">
        <v>2</v>
      </c>
      <c r="K1" t="s">
        <v>3</v>
      </c>
    </row>
    <row r="2" spans="1:13" s="53" customFormat="1">
      <c r="A2" s="53" t="s">
        <v>588</v>
      </c>
      <c r="B2" s="53" t="s">
        <v>758</v>
      </c>
      <c r="C2" s="53" t="s">
        <v>761</v>
      </c>
      <c r="D2" s="53" t="s">
        <v>762</v>
      </c>
      <c r="E2" s="53">
        <v>11</v>
      </c>
      <c r="F2" s="53" t="s">
        <v>760</v>
      </c>
      <c r="G2" s="53">
        <v>1220.82</v>
      </c>
      <c r="H2" s="53">
        <v>992.53</v>
      </c>
      <c r="I2" s="53">
        <v>983.28</v>
      </c>
      <c r="J2" s="53">
        <v>9.25</v>
      </c>
      <c r="K2" s="53">
        <v>0.93189999999999995</v>
      </c>
      <c r="L2" s="54">
        <f>I2*0.25</f>
        <v>245.82</v>
      </c>
    </row>
    <row r="3" spans="1:13" s="53" customFormat="1">
      <c r="A3" s="53" t="s">
        <v>588</v>
      </c>
      <c r="B3" s="53" t="s">
        <v>758</v>
      </c>
      <c r="C3" s="53" t="s">
        <v>763</v>
      </c>
      <c r="D3" s="53" t="s">
        <v>764</v>
      </c>
      <c r="E3" s="53">
        <v>12</v>
      </c>
      <c r="F3" s="53" t="s">
        <v>760</v>
      </c>
      <c r="G3" s="53">
        <v>1331.09</v>
      </c>
      <c r="H3" s="53">
        <v>1082.18</v>
      </c>
      <c r="I3" s="53">
        <v>1072.1199999999999</v>
      </c>
      <c r="J3" s="53">
        <v>10.06</v>
      </c>
      <c r="K3" s="53">
        <v>0.92959999999999998</v>
      </c>
      <c r="L3" s="54">
        <f t="shared" ref="L3:L13" si="0">I3*0.25</f>
        <v>268.02999999999997</v>
      </c>
    </row>
    <row r="4" spans="1:13" s="53" customFormat="1">
      <c r="A4" s="53" t="s">
        <v>588</v>
      </c>
      <c r="B4" s="53" t="s">
        <v>758</v>
      </c>
      <c r="C4" s="53" t="s">
        <v>765</v>
      </c>
      <c r="D4" s="53" t="s">
        <v>766</v>
      </c>
      <c r="E4" s="53">
        <v>8</v>
      </c>
      <c r="F4" s="53" t="s">
        <v>760</v>
      </c>
      <c r="G4" s="53">
        <v>890.01</v>
      </c>
      <c r="H4" s="53">
        <v>723.58</v>
      </c>
      <c r="I4" s="53">
        <v>717.4</v>
      </c>
      <c r="J4" s="53">
        <v>6.18</v>
      </c>
      <c r="K4" s="53">
        <v>0.85399999999999998</v>
      </c>
      <c r="L4" s="54">
        <f t="shared" si="0"/>
        <v>179.35</v>
      </c>
    </row>
    <row r="5" spans="1:13" s="53" customFormat="1">
      <c r="A5" s="53" t="s">
        <v>588</v>
      </c>
      <c r="B5" s="53" t="s">
        <v>758</v>
      </c>
      <c r="C5" s="53" t="s">
        <v>767</v>
      </c>
      <c r="D5" s="53" t="s">
        <v>768</v>
      </c>
      <c r="E5" s="53">
        <v>11</v>
      </c>
      <c r="F5" s="53" t="s">
        <v>760</v>
      </c>
      <c r="G5" s="53">
        <v>1220.82</v>
      </c>
      <c r="H5" s="53">
        <v>992.53</v>
      </c>
      <c r="I5" s="53">
        <v>983.28</v>
      </c>
      <c r="J5" s="53">
        <v>9.25</v>
      </c>
      <c r="K5" s="53">
        <v>0.93189999999999995</v>
      </c>
      <c r="L5" s="54">
        <f t="shared" si="0"/>
        <v>245.82</v>
      </c>
      <c r="M5" s="55">
        <f>SUM(L2:L5)</f>
        <v>939.02</v>
      </c>
    </row>
    <row r="6" spans="1:13" s="52" customFormat="1">
      <c r="A6" s="52" t="s">
        <v>419</v>
      </c>
      <c r="B6" s="52" t="s">
        <v>758</v>
      </c>
      <c r="C6" s="52" t="s">
        <v>769</v>
      </c>
      <c r="D6" s="52" t="s">
        <v>770</v>
      </c>
      <c r="E6" s="52">
        <v>5</v>
      </c>
      <c r="F6" s="52" t="s">
        <v>760</v>
      </c>
      <c r="G6" s="52">
        <v>756.26</v>
      </c>
      <c r="H6" s="52">
        <v>614.84</v>
      </c>
      <c r="I6" s="52">
        <v>570.4</v>
      </c>
      <c r="J6" s="52">
        <v>44.44</v>
      </c>
      <c r="K6" s="52">
        <v>7.2278000000000002</v>
      </c>
      <c r="L6" s="54">
        <f t="shared" si="0"/>
        <v>142.6</v>
      </c>
    </row>
    <row r="7" spans="1:13" s="52" customFormat="1">
      <c r="A7" s="52" t="s">
        <v>419</v>
      </c>
      <c r="B7" s="52" t="s">
        <v>758</v>
      </c>
      <c r="C7" s="52" t="s">
        <v>771</v>
      </c>
      <c r="D7" s="52" t="s">
        <v>772</v>
      </c>
      <c r="E7" s="52">
        <v>4</v>
      </c>
      <c r="F7" s="52" t="s">
        <v>760</v>
      </c>
      <c r="G7" s="52">
        <v>2514.5300000000002</v>
      </c>
      <c r="H7" s="52">
        <v>2044.33</v>
      </c>
      <c r="I7" s="52">
        <v>2288.19</v>
      </c>
      <c r="J7" s="52">
        <v>-243.86</v>
      </c>
      <c r="K7" s="52">
        <v>-11.928599999999999</v>
      </c>
      <c r="L7" s="54">
        <f t="shared" si="0"/>
        <v>572.04750000000001</v>
      </c>
    </row>
    <row r="8" spans="1:13" s="52" customFormat="1">
      <c r="A8" s="52" t="s">
        <v>419</v>
      </c>
      <c r="B8" s="52" t="s">
        <v>758</v>
      </c>
      <c r="C8" s="52" t="s">
        <v>773</v>
      </c>
      <c r="D8" s="52" t="s">
        <v>774</v>
      </c>
      <c r="E8" s="52">
        <v>10</v>
      </c>
      <c r="F8" s="52" t="s">
        <v>760</v>
      </c>
      <c r="G8" s="52">
        <v>6273.06</v>
      </c>
      <c r="H8" s="52">
        <v>5100.04</v>
      </c>
      <c r="I8" s="52">
        <v>5675</v>
      </c>
      <c r="J8" s="52">
        <v>-574.96</v>
      </c>
      <c r="K8" s="52">
        <v>-11.2736</v>
      </c>
      <c r="L8" s="54">
        <f t="shared" si="0"/>
        <v>1418.75</v>
      </c>
    </row>
    <row r="9" spans="1:13" s="52" customFormat="1">
      <c r="A9" s="52" t="s">
        <v>419</v>
      </c>
      <c r="B9" s="52" t="s">
        <v>758</v>
      </c>
      <c r="C9" s="52" t="s">
        <v>775</v>
      </c>
      <c r="D9" s="52" t="s">
        <v>776</v>
      </c>
      <c r="E9" s="52">
        <v>6</v>
      </c>
      <c r="F9" s="52" t="s">
        <v>760</v>
      </c>
      <c r="G9" s="52">
        <v>3765.7</v>
      </c>
      <c r="H9" s="52">
        <v>3061.54</v>
      </c>
      <c r="I9" s="52">
        <v>3405.71</v>
      </c>
      <c r="J9" s="52">
        <v>-344.17</v>
      </c>
      <c r="K9" s="52">
        <v>-11.2417</v>
      </c>
      <c r="L9" s="54">
        <f t="shared" si="0"/>
        <v>851.42750000000001</v>
      </c>
    </row>
    <row r="10" spans="1:13" s="52" customFormat="1">
      <c r="A10" s="52" t="s">
        <v>419</v>
      </c>
      <c r="B10" s="52" t="s">
        <v>758</v>
      </c>
      <c r="C10" s="52" t="s">
        <v>777</v>
      </c>
      <c r="D10" s="52" t="s">
        <v>778</v>
      </c>
      <c r="E10" s="52">
        <v>5</v>
      </c>
      <c r="F10" s="52" t="s">
        <v>760</v>
      </c>
      <c r="G10" s="52">
        <v>3155.37</v>
      </c>
      <c r="H10" s="52">
        <v>2565.35</v>
      </c>
      <c r="I10" s="52">
        <v>2853.27</v>
      </c>
      <c r="J10" s="52">
        <v>-287.92</v>
      </c>
      <c r="K10" s="52">
        <v>-11.2234</v>
      </c>
      <c r="L10" s="54">
        <f t="shared" si="0"/>
        <v>713.3175</v>
      </c>
      <c r="M10" s="56">
        <f>SUM(L6:L10)</f>
        <v>3698.1424999999999</v>
      </c>
    </row>
    <row r="11" spans="1:13">
      <c r="A11" t="s">
        <v>447</v>
      </c>
      <c r="B11" t="s">
        <v>758</v>
      </c>
      <c r="C11" t="s">
        <v>771</v>
      </c>
      <c r="D11" t="s">
        <v>772</v>
      </c>
      <c r="E11">
        <v>1</v>
      </c>
      <c r="F11" t="s">
        <v>760</v>
      </c>
      <c r="G11">
        <v>683.58</v>
      </c>
      <c r="H11">
        <v>555.76</v>
      </c>
      <c r="I11">
        <v>569.15</v>
      </c>
      <c r="J11">
        <v>-13.39</v>
      </c>
      <c r="K11">
        <v>-2.4093</v>
      </c>
      <c r="L11" s="54">
        <f t="shared" si="0"/>
        <v>142.28749999999999</v>
      </c>
    </row>
    <row r="12" spans="1:13">
      <c r="A12" t="s">
        <v>447</v>
      </c>
      <c r="B12" t="s">
        <v>758</v>
      </c>
      <c r="C12" t="s">
        <v>773</v>
      </c>
      <c r="D12" t="s">
        <v>774</v>
      </c>
      <c r="E12">
        <v>1</v>
      </c>
      <c r="F12" t="s">
        <v>760</v>
      </c>
      <c r="G12">
        <v>679.14</v>
      </c>
      <c r="H12">
        <v>552.15</v>
      </c>
      <c r="I12">
        <v>562.86</v>
      </c>
      <c r="J12">
        <v>-10.71</v>
      </c>
      <c r="K12">
        <v>-1.9396</v>
      </c>
      <c r="L12" s="54">
        <f t="shared" si="0"/>
        <v>140.715</v>
      </c>
    </row>
    <row r="13" spans="1:13">
      <c r="A13" t="s">
        <v>447</v>
      </c>
      <c r="B13" t="s">
        <v>758</v>
      </c>
      <c r="C13" t="s">
        <v>775</v>
      </c>
      <c r="D13" t="s">
        <v>776</v>
      </c>
      <c r="E13">
        <v>1</v>
      </c>
      <c r="F13" t="s">
        <v>760</v>
      </c>
      <c r="G13">
        <v>683.58</v>
      </c>
      <c r="H13">
        <v>555.76</v>
      </c>
      <c r="I13">
        <v>569.15</v>
      </c>
      <c r="J13">
        <v>-13.39</v>
      </c>
      <c r="K13">
        <v>-2.4093</v>
      </c>
      <c r="L13" s="54">
        <f t="shared" si="0"/>
        <v>142.28749999999999</v>
      </c>
      <c r="M13" s="26">
        <f>SUM(L11:L13)</f>
        <v>425.28999999999996</v>
      </c>
    </row>
  </sheetData>
  <sortState ref="A2:K13">
    <sortCondition descending="1" ref="A6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selection activeCell="H3" sqref="H3"/>
    </sheetView>
  </sheetViews>
  <sheetFormatPr defaultRowHeight="14.4"/>
  <cols>
    <col min="1" max="1" width="15.6640625" customWidth="1"/>
    <col min="2" max="2" width="23.88671875" customWidth="1"/>
  </cols>
  <sheetData>
    <row r="1" spans="1:9">
      <c r="A1" t="s">
        <v>750</v>
      </c>
      <c r="B1" t="s">
        <v>753</v>
      </c>
      <c r="C1" t="s">
        <v>754</v>
      </c>
      <c r="D1" t="s">
        <v>1</v>
      </c>
      <c r="E1" t="s">
        <v>757</v>
      </c>
      <c r="F1" t="s">
        <v>2</v>
      </c>
      <c r="G1" t="s">
        <v>3</v>
      </c>
    </row>
    <row r="2" spans="1:9" s="36" customFormat="1">
      <c r="A2" s="28" t="s">
        <v>447</v>
      </c>
      <c r="B2" s="28" t="s">
        <v>774</v>
      </c>
      <c r="C2" s="28">
        <v>1</v>
      </c>
      <c r="D2" s="28">
        <v>549.71</v>
      </c>
      <c r="E2" s="28">
        <v>568.16</v>
      </c>
      <c r="F2" s="28">
        <v>-18.45</v>
      </c>
      <c r="G2" s="28">
        <v>-3.3563000000000001</v>
      </c>
      <c r="H2" s="28">
        <f>E2*0.25</f>
        <v>142.04</v>
      </c>
      <c r="I2" s="36">
        <f>H2</f>
        <v>142.04</v>
      </c>
    </row>
    <row r="3" spans="1:9" s="36" customFormat="1">
      <c r="A3" s="36" t="s">
        <v>419</v>
      </c>
      <c r="B3" s="36" t="s">
        <v>778</v>
      </c>
      <c r="C3" s="36">
        <v>4</v>
      </c>
      <c r="D3" s="36">
        <v>2034.75</v>
      </c>
      <c r="E3" s="36">
        <v>2304.5700000000002</v>
      </c>
      <c r="F3" s="36">
        <v>-269.82</v>
      </c>
      <c r="G3" s="36">
        <v>-13.2605</v>
      </c>
      <c r="H3" s="28">
        <f t="shared" ref="H3:H11" si="0">E3*0.25</f>
        <v>576.14250000000004</v>
      </c>
    </row>
    <row r="4" spans="1:9" s="36" customFormat="1">
      <c r="A4" s="36" t="s">
        <v>419</v>
      </c>
      <c r="B4" s="36" t="s">
        <v>776</v>
      </c>
      <c r="C4" s="36">
        <v>5</v>
      </c>
      <c r="D4" s="36">
        <v>2542.08</v>
      </c>
      <c r="E4" s="36">
        <v>2864.91</v>
      </c>
      <c r="F4" s="36">
        <v>-322.83</v>
      </c>
      <c r="G4" s="36">
        <v>-12.699400000000001</v>
      </c>
      <c r="H4" s="28">
        <f t="shared" si="0"/>
        <v>716.22749999999996</v>
      </c>
    </row>
    <row r="5" spans="1:9" s="36" customFormat="1">
      <c r="A5" s="36" t="s">
        <v>419</v>
      </c>
      <c r="B5" s="36" t="s">
        <v>774</v>
      </c>
      <c r="C5" s="36">
        <v>5</v>
      </c>
      <c r="D5" s="36">
        <v>2544.79</v>
      </c>
      <c r="E5" s="36">
        <v>2872.69</v>
      </c>
      <c r="F5" s="36">
        <v>-327.9</v>
      </c>
      <c r="G5" s="36">
        <v>-12.8851</v>
      </c>
      <c r="H5" s="28">
        <f t="shared" si="0"/>
        <v>718.17250000000001</v>
      </c>
    </row>
    <row r="6" spans="1:9" s="36" customFormat="1">
      <c r="A6" s="36" t="s">
        <v>419</v>
      </c>
      <c r="B6" s="36" t="s">
        <v>772</v>
      </c>
      <c r="C6" s="36">
        <v>3</v>
      </c>
      <c r="D6" s="36">
        <v>1527.41</v>
      </c>
      <c r="E6" s="36">
        <v>1717.27</v>
      </c>
      <c r="F6" s="36">
        <v>-189.86</v>
      </c>
      <c r="G6" s="36">
        <v>-12.430099999999999</v>
      </c>
      <c r="H6" s="28">
        <f t="shared" si="0"/>
        <v>429.3175</v>
      </c>
    </row>
    <row r="7" spans="1:9" s="36" customFormat="1">
      <c r="A7" s="36" t="s">
        <v>419</v>
      </c>
      <c r="B7" s="36" t="s">
        <v>770</v>
      </c>
      <c r="C7" s="36">
        <v>3</v>
      </c>
      <c r="D7" s="36">
        <v>368.21</v>
      </c>
      <c r="E7" s="36">
        <v>344.51</v>
      </c>
      <c r="F7" s="36">
        <v>23.7</v>
      </c>
      <c r="G7" s="36">
        <v>6.4364999999999997</v>
      </c>
      <c r="H7" s="28">
        <f t="shared" si="0"/>
        <v>86.127499999999998</v>
      </c>
      <c r="I7" s="36">
        <f>SUM(H3:H7)</f>
        <v>2525.9875000000002</v>
      </c>
    </row>
    <row r="8" spans="1:9">
      <c r="A8" t="s">
        <v>588</v>
      </c>
      <c r="B8" t="s">
        <v>768</v>
      </c>
      <c r="C8">
        <v>1</v>
      </c>
      <c r="D8">
        <v>91.12</v>
      </c>
      <c r="E8">
        <v>89.68</v>
      </c>
      <c r="F8">
        <v>1.44</v>
      </c>
      <c r="G8">
        <v>1.5803</v>
      </c>
      <c r="H8" s="28">
        <f t="shared" si="0"/>
        <v>22.42</v>
      </c>
    </row>
    <row r="9" spans="1:9">
      <c r="A9" t="s">
        <v>588</v>
      </c>
      <c r="B9" t="s">
        <v>766</v>
      </c>
      <c r="C9">
        <v>2</v>
      </c>
      <c r="D9">
        <v>182.24</v>
      </c>
      <c r="E9">
        <v>179.36</v>
      </c>
      <c r="F9">
        <v>2.88</v>
      </c>
      <c r="G9">
        <v>1.5803</v>
      </c>
      <c r="H9" s="28">
        <f t="shared" si="0"/>
        <v>44.84</v>
      </c>
    </row>
    <row r="10" spans="1:9">
      <c r="A10" t="s">
        <v>588</v>
      </c>
      <c r="B10" t="s">
        <v>764</v>
      </c>
      <c r="C10">
        <v>10</v>
      </c>
      <c r="D10">
        <v>911.2</v>
      </c>
      <c r="E10">
        <v>896.8</v>
      </c>
      <c r="F10">
        <v>14.4</v>
      </c>
      <c r="G10">
        <v>1.5803</v>
      </c>
      <c r="H10" s="28">
        <f t="shared" si="0"/>
        <v>224.2</v>
      </c>
    </row>
    <row r="11" spans="1:9">
      <c r="A11" t="s">
        <v>588</v>
      </c>
      <c r="B11" t="s">
        <v>762</v>
      </c>
      <c r="C11">
        <v>2</v>
      </c>
      <c r="D11">
        <v>182.24</v>
      </c>
      <c r="E11">
        <v>179.36</v>
      </c>
      <c r="F11">
        <v>2.88</v>
      </c>
      <c r="G11">
        <v>1.5803</v>
      </c>
      <c r="H11" s="28">
        <f t="shared" si="0"/>
        <v>44.84</v>
      </c>
      <c r="I11">
        <f>SUM(H8:H11)</f>
        <v>336.29999999999995</v>
      </c>
    </row>
  </sheetData>
  <sortState ref="A2:H11">
    <sortCondition ref="A4"/>
  </sortState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I21" sqref="I21"/>
    </sheetView>
  </sheetViews>
  <sheetFormatPr defaultRowHeight="14.4"/>
  <cols>
    <col min="1" max="1" width="35.88671875" customWidth="1"/>
    <col min="2" max="2" width="26.44140625" customWidth="1"/>
    <col min="9" max="9" width="11.5546875" customWidth="1"/>
  </cols>
  <sheetData>
    <row r="1" spans="1:9">
      <c r="A1" t="s">
        <v>750</v>
      </c>
      <c r="B1" t="s">
        <v>753</v>
      </c>
      <c r="C1" t="s">
        <v>754</v>
      </c>
      <c r="D1" t="s">
        <v>1</v>
      </c>
      <c r="E1" t="s">
        <v>757</v>
      </c>
      <c r="F1" t="s">
        <v>2</v>
      </c>
      <c r="G1" t="s">
        <v>3</v>
      </c>
    </row>
    <row r="2" spans="1:9" s="59" customFormat="1">
      <c r="A2" s="59" t="s">
        <v>795</v>
      </c>
      <c r="B2" s="59" t="s">
        <v>759</v>
      </c>
      <c r="C2" s="59">
        <v>1</v>
      </c>
      <c r="D2" s="59">
        <v>139.65</v>
      </c>
      <c r="E2" s="59">
        <v>138.26</v>
      </c>
      <c r="F2" s="59">
        <v>1.39</v>
      </c>
      <c r="G2" s="59">
        <v>0.99529999999999996</v>
      </c>
      <c r="H2" s="59">
        <f>E2*0.25</f>
        <v>34.564999999999998</v>
      </c>
    </row>
    <row r="3" spans="1:9" s="59" customFormat="1">
      <c r="A3" s="59" t="s">
        <v>795</v>
      </c>
      <c r="B3" s="59" t="s">
        <v>762</v>
      </c>
      <c r="C3" s="59">
        <v>2</v>
      </c>
      <c r="D3" s="59">
        <v>195.51</v>
      </c>
      <c r="E3" s="59">
        <v>193.56</v>
      </c>
      <c r="F3" s="59">
        <v>1.95</v>
      </c>
      <c r="G3" s="59">
        <v>0.99729999999999996</v>
      </c>
      <c r="H3" s="59">
        <f t="shared" ref="H3:H6" si="0">E3*0.25</f>
        <v>48.39</v>
      </c>
    </row>
    <row r="4" spans="1:9" s="59" customFormat="1">
      <c r="A4" s="59" t="s">
        <v>795</v>
      </c>
      <c r="B4" s="59" t="s">
        <v>764</v>
      </c>
      <c r="C4" s="59">
        <v>2</v>
      </c>
      <c r="D4" s="59">
        <v>195.51</v>
      </c>
      <c r="E4" s="59">
        <v>191.1</v>
      </c>
      <c r="F4" s="59">
        <v>4.41</v>
      </c>
      <c r="G4" s="59">
        <v>2.2555999999999998</v>
      </c>
      <c r="H4" s="59">
        <f t="shared" si="0"/>
        <v>47.774999999999999</v>
      </c>
    </row>
    <row r="5" spans="1:9" s="59" customFormat="1">
      <c r="A5" s="59" t="s">
        <v>795</v>
      </c>
      <c r="B5" s="59" t="s">
        <v>766</v>
      </c>
      <c r="C5" s="59">
        <v>2</v>
      </c>
      <c r="D5" s="59">
        <v>195.51</v>
      </c>
      <c r="E5" s="59">
        <v>191.1</v>
      </c>
      <c r="F5" s="59">
        <v>4.41</v>
      </c>
      <c r="G5" s="59">
        <v>2.2555999999999998</v>
      </c>
      <c r="H5" s="59">
        <f t="shared" si="0"/>
        <v>47.774999999999999</v>
      </c>
    </row>
    <row r="6" spans="1:9" s="59" customFormat="1">
      <c r="A6" s="59" t="s">
        <v>795</v>
      </c>
      <c r="B6" s="59" t="s">
        <v>768</v>
      </c>
      <c r="C6" s="59">
        <v>2</v>
      </c>
      <c r="D6" s="59">
        <v>195.51</v>
      </c>
      <c r="E6" s="59">
        <v>191.1</v>
      </c>
      <c r="F6" s="59">
        <v>4.41</v>
      </c>
      <c r="G6" s="59">
        <v>2.2555999999999998</v>
      </c>
      <c r="H6" s="59">
        <f t="shared" si="0"/>
        <v>47.774999999999999</v>
      </c>
      <c r="I6" s="59">
        <f>SUM(H2:H6)</f>
        <v>226.28</v>
      </c>
    </row>
    <row r="7" spans="1:9" s="60" customFormat="1">
      <c r="A7" s="60" t="s">
        <v>447</v>
      </c>
      <c r="B7" s="60" t="s">
        <v>770</v>
      </c>
      <c r="C7" s="60">
        <v>1</v>
      </c>
      <c r="D7" s="60">
        <v>115.04</v>
      </c>
      <c r="E7" s="60">
        <v>113.63</v>
      </c>
      <c r="F7" s="60">
        <v>1.41</v>
      </c>
      <c r="G7" s="60">
        <v>1.2256</v>
      </c>
      <c r="H7" s="59">
        <f>E7*0.25</f>
        <v>28.407499999999999</v>
      </c>
      <c r="I7" s="59"/>
    </row>
    <row r="8" spans="1:9" s="60" customFormat="1">
      <c r="A8" s="60" t="s">
        <v>447</v>
      </c>
      <c r="B8" s="60" t="s">
        <v>772</v>
      </c>
      <c r="C8" s="60">
        <v>1</v>
      </c>
      <c r="D8" s="60">
        <v>557.91999999999996</v>
      </c>
      <c r="E8" s="60">
        <v>559.36</v>
      </c>
      <c r="F8" s="60">
        <v>-1.44</v>
      </c>
      <c r="G8" s="60">
        <v>-0.2581</v>
      </c>
      <c r="H8" s="59">
        <f t="shared" ref="H8:H11" si="1">E8*0.25</f>
        <v>139.84</v>
      </c>
      <c r="I8" s="59"/>
    </row>
    <row r="9" spans="1:9" s="60" customFormat="1">
      <c r="A9" s="60" t="s">
        <v>447</v>
      </c>
      <c r="B9" s="60" t="s">
        <v>774</v>
      </c>
      <c r="C9" s="60">
        <v>1</v>
      </c>
      <c r="D9" s="60">
        <v>557.91999999999996</v>
      </c>
      <c r="E9" s="60">
        <v>559.36</v>
      </c>
      <c r="F9" s="60">
        <v>-1.44</v>
      </c>
      <c r="G9" s="60">
        <v>-0.2581</v>
      </c>
      <c r="H9" s="59">
        <f t="shared" si="1"/>
        <v>139.84</v>
      </c>
      <c r="I9" s="59"/>
    </row>
    <row r="10" spans="1:9" s="60" customFormat="1">
      <c r="A10" s="60" t="s">
        <v>447</v>
      </c>
      <c r="B10" s="60" t="s">
        <v>776</v>
      </c>
      <c r="C10" s="60">
        <v>1</v>
      </c>
      <c r="D10" s="60">
        <v>557.91999999999996</v>
      </c>
      <c r="E10" s="60">
        <v>559.36</v>
      </c>
      <c r="F10" s="60">
        <v>-1.44</v>
      </c>
      <c r="G10" s="60">
        <v>-0.2581</v>
      </c>
      <c r="H10" s="59">
        <f t="shared" si="1"/>
        <v>139.84</v>
      </c>
      <c r="I10" s="59"/>
    </row>
    <row r="11" spans="1:9" s="60" customFormat="1">
      <c r="A11" s="60" t="s">
        <v>447</v>
      </c>
      <c r="B11" s="60" t="s">
        <v>778</v>
      </c>
      <c r="C11" s="60">
        <v>1</v>
      </c>
      <c r="D11" s="60">
        <v>557.91999999999996</v>
      </c>
      <c r="E11" s="60">
        <v>568.16</v>
      </c>
      <c r="F11" s="60">
        <v>-10.24</v>
      </c>
      <c r="G11" s="60">
        <v>-1.8352999999999999</v>
      </c>
      <c r="H11" s="59">
        <f t="shared" si="1"/>
        <v>142.04</v>
      </c>
      <c r="I11" s="59">
        <f>SUM(H7:H11)</f>
        <v>589.96749999999997</v>
      </c>
    </row>
    <row r="12" spans="1:9" s="61" customFormat="1">
      <c r="A12" s="61" t="s">
        <v>794</v>
      </c>
      <c r="B12" s="61" t="s">
        <v>759</v>
      </c>
      <c r="C12" s="61">
        <v>65</v>
      </c>
      <c r="D12" s="61">
        <v>7322.28</v>
      </c>
      <c r="E12" s="61">
        <v>8471.5499999999993</v>
      </c>
      <c r="F12" s="61">
        <v>-1149.27</v>
      </c>
      <c r="G12" s="61">
        <v>-15.695499999999999</v>
      </c>
      <c r="H12" s="59">
        <f>E12*0.25</f>
        <v>2117.8874999999998</v>
      </c>
      <c r="I12" s="59"/>
    </row>
    <row r="13" spans="1:9" s="61" customFormat="1">
      <c r="A13" s="61" t="s">
        <v>794</v>
      </c>
      <c r="B13" s="61" t="s">
        <v>762</v>
      </c>
      <c r="C13" s="61">
        <v>195</v>
      </c>
      <c r="D13" s="61">
        <v>15358.09</v>
      </c>
      <c r="E13" s="61">
        <v>17811.3</v>
      </c>
      <c r="F13" s="61">
        <v>-2453.21</v>
      </c>
      <c r="G13" s="61">
        <v>-15.9734</v>
      </c>
      <c r="H13" s="59">
        <f t="shared" ref="H13:H16" si="2">E13*0.25</f>
        <v>4452.8249999999998</v>
      </c>
      <c r="I13" s="59"/>
    </row>
    <row r="14" spans="1:9" s="61" customFormat="1">
      <c r="A14" s="61" t="s">
        <v>794</v>
      </c>
      <c r="B14" s="61" t="s">
        <v>764</v>
      </c>
      <c r="C14" s="61">
        <v>215</v>
      </c>
      <c r="D14" s="61">
        <v>17010.490000000002</v>
      </c>
      <c r="E14" s="61">
        <v>19722.3</v>
      </c>
      <c r="F14" s="61">
        <v>-2711.81</v>
      </c>
      <c r="G14" s="61">
        <v>-15.9419</v>
      </c>
      <c r="H14" s="59">
        <f t="shared" si="2"/>
        <v>4930.5749999999998</v>
      </c>
      <c r="I14" s="59"/>
    </row>
    <row r="15" spans="1:9" s="61" customFormat="1">
      <c r="A15" s="61" t="s">
        <v>794</v>
      </c>
      <c r="B15" s="61" t="s">
        <v>766</v>
      </c>
      <c r="C15" s="61">
        <v>195</v>
      </c>
      <c r="D15" s="61">
        <v>15358.09</v>
      </c>
      <c r="E15" s="61">
        <v>17811.3</v>
      </c>
      <c r="F15" s="61">
        <v>-2453.21</v>
      </c>
      <c r="G15" s="61">
        <v>-15.9734</v>
      </c>
      <c r="H15" s="59">
        <f t="shared" si="2"/>
        <v>4452.8249999999998</v>
      </c>
      <c r="I15" s="59"/>
    </row>
    <row r="16" spans="1:9" s="61" customFormat="1">
      <c r="A16" s="61" t="s">
        <v>794</v>
      </c>
      <c r="B16" s="61" t="s">
        <v>768</v>
      </c>
      <c r="C16" s="61">
        <v>195</v>
      </c>
      <c r="D16" s="61">
        <v>15358.09</v>
      </c>
      <c r="E16" s="61">
        <v>17811.3</v>
      </c>
      <c r="F16" s="61">
        <v>-2453.21</v>
      </c>
      <c r="G16" s="61">
        <v>-15.9734</v>
      </c>
      <c r="H16" s="59">
        <f t="shared" si="2"/>
        <v>4452.8249999999998</v>
      </c>
      <c r="I16" s="59">
        <f>SUM(H12:H16)</f>
        <v>20406.9375</v>
      </c>
    </row>
    <row r="17" spans="1:9" s="62" customFormat="1">
      <c r="A17" s="62" t="s">
        <v>419</v>
      </c>
      <c r="B17" s="62" t="s">
        <v>770</v>
      </c>
      <c r="C17" s="62">
        <v>2</v>
      </c>
      <c r="D17" s="62">
        <v>243.67</v>
      </c>
      <c r="E17" s="62">
        <v>227.52</v>
      </c>
      <c r="F17" s="62">
        <v>16.149999999999999</v>
      </c>
      <c r="G17" s="62">
        <v>6.6277999999999997</v>
      </c>
      <c r="H17" s="59">
        <f>E17*0.25</f>
        <v>56.88</v>
      </c>
      <c r="I17" s="59"/>
    </row>
    <row r="18" spans="1:9" s="62" customFormat="1">
      <c r="A18" s="62" t="s">
        <v>419</v>
      </c>
      <c r="B18" s="62" t="s">
        <v>772</v>
      </c>
      <c r="C18" s="62">
        <v>3</v>
      </c>
      <c r="D18" s="62">
        <v>1516.17</v>
      </c>
      <c r="E18" s="62">
        <v>1697.64</v>
      </c>
      <c r="F18" s="62">
        <v>-181.47</v>
      </c>
      <c r="G18" s="62">
        <v>-11.9689</v>
      </c>
      <c r="H18" s="59">
        <f t="shared" ref="H18:H21" si="3">E18*0.25</f>
        <v>424.41</v>
      </c>
      <c r="I18" s="59"/>
    </row>
    <row r="19" spans="1:9" s="62" customFormat="1">
      <c r="A19" s="62" t="s">
        <v>419</v>
      </c>
      <c r="B19" s="62" t="s">
        <v>774</v>
      </c>
      <c r="C19" s="62">
        <v>3</v>
      </c>
      <c r="D19" s="62">
        <v>1516.17</v>
      </c>
      <c r="E19" s="62">
        <v>1698.34</v>
      </c>
      <c r="F19" s="62">
        <v>-182.17</v>
      </c>
      <c r="G19" s="62">
        <v>-12.0151</v>
      </c>
      <c r="H19" s="59">
        <f t="shared" si="3"/>
        <v>424.58499999999998</v>
      </c>
      <c r="I19" s="59"/>
    </row>
    <row r="20" spans="1:9" s="62" customFormat="1">
      <c r="A20" s="62" t="s">
        <v>419</v>
      </c>
      <c r="B20" s="62" t="s">
        <v>776</v>
      </c>
      <c r="C20" s="62">
        <v>3</v>
      </c>
      <c r="D20" s="62">
        <v>1516.17</v>
      </c>
      <c r="E20" s="62">
        <v>1688.21</v>
      </c>
      <c r="F20" s="62">
        <v>-172.04</v>
      </c>
      <c r="G20" s="62">
        <v>-11.347</v>
      </c>
      <c r="H20" s="59">
        <f t="shared" si="3"/>
        <v>422.05250000000001</v>
      </c>
      <c r="I20" s="59"/>
    </row>
    <row r="21" spans="1:9" s="62" customFormat="1">
      <c r="A21" s="62" t="s">
        <v>419</v>
      </c>
      <c r="B21" s="62" t="s">
        <v>778</v>
      </c>
      <c r="C21" s="62">
        <v>3</v>
      </c>
      <c r="D21" s="62">
        <v>1516.17</v>
      </c>
      <c r="E21" s="62">
        <v>1688.21</v>
      </c>
      <c r="F21" s="62">
        <v>-172.04</v>
      </c>
      <c r="G21" s="62">
        <v>-11.347</v>
      </c>
      <c r="H21" s="59">
        <f t="shared" si="3"/>
        <v>422.05250000000001</v>
      </c>
      <c r="I21" s="59">
        <f>SUM(H17:H21)</f>
        <v>1749.98</v>
      </c>
    </row>
    <row r="22" spans="1:9">
      <c r="A22" t="s">
        <v>588</v>
      </c>
      <c r="B22" t="s">
        <v>759</v>
      </c>
      <c r="C22">
        <v>3</v>
      </c>
      <c r="D22">
        <v>389.7</v>
      </c>
      <c r="E22">
        <v>385.83</v>
      </c>
      <c r="F22">
        <v>3.87</v>
      </c>
      <c r="G22">
        <v>0.99299999999999999</v>
      </c>
      <c r="H22" s="59">
        <f>E22*0.25</f>
        <v>96.457499999999996</v>
      </c>
      <c r="I22" s="59"/>
    </row>
    <row r="23" spans="1:9">
      <c r="A23" t="s">
        <v>588</v>
      </c>
      <c r="B23" t="s">
        <v>762</v>
      </c>
      <c r="C23">
        <v>5</v>
      </c>
      <c r="D23">
        <v>448.45</v>
      </c>
      <c r="E23">
        <v>444.85</v>
      </c>
      <c r="F23">
        <v>3.6</v>
      </c>
      <c r="G23">
        <v>0.80269999999999997</v>
      </c>
      <c r="H23" s="59">
        <f t="shared" ref="H23:H26" si="4">E23*0.25</f>
        <v>111.21250000000001</v>
      </c>
      <c r="I23" s="59"/>
    </row>
    <row r="24" spans="1:9">
      <c r="A24" t="s">
        <v>588</v>
      </c>
      <c r="B24" t="s">
        <v>764</v>
      </c>
      <c r="C24">
        <v>10</v>
      </c>
      <c r="D24">
        <v>896.9</v>
      </c>
      <c r="E24">
        <v>889.7</v>
      </c>
      <c r="F24">
        <v>7.2</v>
      </c>
      <c r="G24">
        <v>0.80269999999999997</v>
      </c>
      <c r="H24" s="59">
        <f t="shared" si="4"/>
        <v>222.42500000000001</v>
      </c>
      <c r="I24" s="59"/>
    </row>
    <row r="25" spans="1:9">
      <c r="A25" t="s">
        <v>588</v>
      </c>
      <c r="B25" t="s">
        <v>766</v>
      </c>
      <c r="C25">
        <v>7</v>
      </c>
      <c r="D25">
        <v>627.83000000000004</v>
      </c>
      <c r="E25">
        <v>622.79</v>
      </c>
      <c r="F25">
        <v>5.04</v>
      </c>
      <c r="G25">
        <v>0.80269999999999997</v>
      </c>
      <c r="H25" s="59">
        <f t="shared" si="4"/>
        <v>155.69749999999999</v>
      </c>
      <c r="I25" s="59"/>
    </row>
    <row r="26" spans="1:9">
      <c r="A26" t="s">
        <v>588</v>
      </c>
      <c r="B26" t="s">
        <v>768</v>
      </c>
      <c r="C26">
        <v>6</v>
      </c>
      <c r="D26">
        <v>538.14</v>
      </c>
      <c r="E26">
        <v>533.82000000000005</v>
      </c>
      <c r="F26">
        <v>4.32</v>
      </c>
      <c r="G26">
        <v>0.80269999999999997</v>
      </c>
      <c r="H26" s="59">
        <f t="shared" si="4"/>
        <v>133.45500000000001</v>
      </c>
      <c r="I26" s="59">
        <f>SUM(H22:H26)</f>
        <v>719.24750000000006</v>
      </c>
    </row>
  </sheetData>
  <sortState ref="A2:G26">
    <sortCondition ref="A3"/>
  </sortState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6"/>
  <sheetViews>
    <sheetView workbookViewId="0">
      <selection sqref="A1:D376"/>
    </sheetView>
  </sheetViews>
  <sheetFormatPr defaultRowHeight="14.4"/>
  <cols>
    <col min="1" max="1" width="15.3320312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336</v>
      </c>
      <c r="B2">
        <v>4393.28</v>
      </c>
      <c r="C2">
        <v>-235.1</v>
      </c>
      <c r="D2">
        <v>-5.3513000000000002</v>
      </c>
    </row>
    <row r="3" spans="1:4">
      <c r="A3" t="s">
        <v>447</v>
      </c>
      <c r="B3">
        <v>1831.1</v>
      </c>
      <c r="C3">
        <v>-79.88</v>
      </c>
      <c r="D3">
        <v>-4.3624000000000001</v>
      </c>
    </row>
    <row r="4" spans="1:4">
      <c r="A4" t="s">
        <v>532</v>
      </c>
      <c r="B4">
        <v>0</v>
      </c>
      <c r="C4">
        <v>0</v>
      </c>
      <c r="D4">
        <v>0</v>
      </c>
    </row>
    <row r="5" spans="1:4">
      <c r="A5" t="s">
        <v>345</v>
      </c>
      <c r="B5">
        <v>3230</v>
      </c>
      <c r="C5">
        <v>354.81799999999998</v>
      </c>
      <c r="D5">
        <v>10.984999999999999</v>
      </c>
    </row>
    <row r="6" spans="1:4">
      <c r="A6" t="s">
        <v>399</v>
      </c>
      <c r="B6">
        <v>2669.96</v>
      </c>
      <c r="C6">
        <v>293.72000000000003</v>
      </c>
      <c r="D6">
        <v>11.0009</v>
      </c>
    </row>
    <row r="7" spans="1:4">
      <c r="A7" t="s">
        <v>811</v>
      </c>
      <c r="B7">
        <v>170</v>
      </c>
      <c r="C7">
        <v>20</v>
      </c>
      <c r="D7">
        <v>11.764699999999999</v>
      </c>
    </row>
    <row r="8" spans="1:4">
      <c r="A8" t="s">
        <v>810</v>
      </c>
      <c r="B8">
        <v>272.23</v>
      </c>
      <c r="C8">
        <v>33.817999999999998</v>
      </c>
      <c r="D8">
        <v>12.422499999999999</v>
      </c>
    </row>
    <row r="9" spans="1:4">
      <c r="A9" t="s">
        <v>607</v>
      </c>
      <c r="B9">
        <v>46442</v>
      </c>
      <c r="C9">
        <v>5964.0039999999999</v>
      </c>
      <c r="D9">
        <v>12.841799999999999</v>
      </c>
    </row>
    <row r="10" spans="1:4">
      <c r="A10" t="s">
        <v>402</v>
      </c>
      <c r="B10">
        <v>3310.6</v>
      </c>
      <c r="C10">
        <v>434.6</v>
      </c>
      <c r="D10">
        <v>13.1275</v>
      </c>
    </row>
    <row r="11" spans="1:4">
      <c r="A11" t="s">
        <v>360</v>
      </c>
      <c r="B11">
        <v>5090.16</v>
      </c>
      <c r="C11">
        <v>701.55499999999995</v>
      </c>
      <c r="D11">
        <v>13.782500000000001</v>
      </c>
    </row>
    <row r="12" spans="1:4">
      <c r="A12" t="s">
        <v>809</v>
      </c>
      <c r="B12">
        <v>280</v>
      </c>
      <c r="C12">
        <v>40</v>
      </c>
      <c r="D12">
        <v>14.2857</v>
      </c>
    </row>
    <row r="13" spans="1:4">
      <c r="A13" t="s">
        <v>695</v>
      </c>
      <c r="B13">
        <v>5464.79</v>
      </c>
      <c r="C13">
        <v>786.24</v>
      </c>
      <c r="D13">
        <v>14.3873</v>
      </c>
    </row>
    <row r="14" spans="1:4">
      <c r="A14" t="s">
        <v>587</v>
      </c>
      <c r="B14">
        <v>10549.89</v>
      </c>
      <c r="C14">
        <v>1613.69</v>
      </c>
      <c r="D14">
        <v>15.2957</v>
      </c>
    </row>
    <row r="15" spans="1:4">
      <c r="A15" t="s">
        <v>204</v>
      </c>
      <c r="B15">
        <v>385.11</v>
      </c>
      <c r="C15">
        <v>59.704500000000003</v>
      </c>
      <c r="D15">
        <v>15.5032</v>
      </c>
    </row>
    <row r="16" spans="1:4">
      <c r="A16" t="s">
        <v>595</v>
      </c>
      <c r="B16">
        <v>375.43</v>
      </c>
      <c r="C16">
        <v>60.38</v>
      </c>
      <c r="D16">
        <v>16.082799999999999</v>
      </c>
    </row>
    <row r="17" spans="1:4">
      <c r="A17" t="s">
        <v>352</v>
      </c>
      <c r="B17">
        <v>8550.4500000000007</v>
      </c>
      <c r="C17">
        <v>1387.3354999999999</v>
      </c>
      <c r="D17">
        <v>16.225200000000001</v>
      </c>
    </row>
    <row r="18" spans="1:4">
      <c r="A18" t="s">
        <v>812</v>
      </c>
      <c r="B18">
        <v>65</v>
      </c>
      <c r="C18">
        <v>10.75</v>
      </c>
      <c r="D18">
        <v>16.538399999999999</v>
      </c>
    </row>
    <row r="19" spans="1:4">
      <c r="A19" t="s">
        <v>375</v>
      </c>
      <c r="B19">
        <v>9283</v>
      </c>
      <c r="C19">
        <v>1536.54</v>
      </c>
      <c r="D19">
        <v>16.552099999999999</v>
      </c>
    </row>
    <row r="20" spans="1:4">
      <c r="A20" t="s">
        <v>323</v>
      </c>
      <c r="B20">
        <v>5396.1</v>
      </c>
      <c r="C20">
        <v>896.9</v>
      </c>
      <c r="D20">
        <v>16.621200000000002</v>
      </c>
    </row>
    <row r="21" spans="1:4">
      <c r="A21" t="s">
        <v>316</v>
      </c>
      <c r="B21">
        <v>8962.7000000000007</v>
      </c>
      <c r="C21">
        <v>1496.4425000000001</v>
      </c>
      <c r="D21">
        <v>16.696300000000001</v>
      </c>
    </row>
    <row r="22" spans="1:4">
      <c r="A22" t="s">
        <v>281</v>
      </c>
      <c r="B22">
        <v>26935.09</v>
      </c>
      <c r="C22">
        <v>4552.0927000000001</v>
      </c>
      <c r="D22">
        <v>16.900200000000002</v>
      </c>
    </row>
    <row r="23" spans="1:4">
      <c r="A23" t="s">
        <v>397</v>
      </c>
      <c r="B23">
        <v>7905.86</v>
      </c>
      <c r="C23">
        <v>1344.52</v>
      </c>
      <c r="D23">
        <v>17.006599999999999</v>
      </c>
    </row>
    <row r="24" spans="1:4">
      <c r="A24" t="s">
        <v>351</v>
      </c>
      <c r="B24">
        <v>1980</v>
      </c>
      <c r="C24">
        <v>353.81200000000001</v>
      </c>
      <c r="D24">
        <v>17.869199999999999</v>
      </c>
    </row>
    <row r="25" spans="1:4">
      <c r="A25" t="s">
        <v>806</v>
      </c>
      <c r="B25">
        <v>646.79999999999995</v>
      </c>
      <c r="C25">
        <v>117.6</v>
      </c>
      <c r="D25">
        <v>18.181799999999999</v>
      </c>
    </row>
    <row r="26" spans="1:4">
      <c r="A26" t="s">
        <v>220</v>
      </c>
      <c r="B26">
        <v>27518.62</v>
      </c>
      <c r="C26">
        <v>5142.01</v>
      </c>
      <c r="D26">
        <v>18.685500000000001</v>
      </c>
    </row>
    <row r="27" spans="1:4">
      <c r="A27" t="s">
        <v>113</v>
      </c>
      <c r="B27">
        <v>1648</v>
      </c>
      <c r="C27">
        <v>312.60000000000002</v>
      </c>
      <c r="D27">
        <v>18.968399999999999</v>
      </c>
    </row>
    <row r="28" spans="1:4">
      <c r="A28" t="s">
        <v>249</v>
      </c>
      <c r="B28">
        <v>1572.1</v>
      </c>
      <c r="C28">
        <v>298.72699999999998</v>
      </c>
      <c r="D28">
        <v>19.0017</v>
      </c>
    </row>
    <row r="29" spans="1:4">
      <c r="A29" t="s">
        <v>673</v>
      </c>
      <c r="B29">
        <v>11810.57</v>
      </c>
      <c r="C29">
        <v>2251.88</v>
      </c>
      <c r="D29">
        <v>19.066600000000001</v>
      </c>
    </row>
    <row r="30" spans="1:4">
      <c r="A30" t="s">
        <v>582</v>
      </c>
      <c r="B30">
        <v>16555.2</v>
      </c>
      <c r="C30">
        <v>3207.6750000000002</v>
      </c>
      <c r="D30">
        <v>19.375599999999999</v>
      </c>
    </row>
    <row r="31" spans="1:4">
      <c r="A31" t="s">
        <v>363</v>
      </c>
      <c r="B31">
        <v>3355.66</v>
      </c>
      <c r="C31">
        <v>650.56700000000001</v>
      </c>
      <c r="D31">
        <v>19.3871</v>
      </c>
    </row>
    <row r="32" spans="1:4">
      <c r="A32" t="s">
        <v>224</v>
      </c>
      <c r="B32">
        <v>2352.66</v>
      </c>
      <c r="C32">
        <v>466.149</v>
      </c>
      <c r="D32">
        <v>19.813700000000001</v>
      </c>
    </row>
    <row r="33" spans="1:4">
      <c r="A33" t="s">
        <v>602</v>
      </c>
      <c r="B33">
        <v>2210.75</v>
      </c>
      <c r="C33">
        <v>450.18</v>
      </c>
      <c r="D33">
        <v>20.363199999999999</v>
      </c>
    </row>
    <row r="34" spans="1:4">
      <c r="A34" t="s">
        <v>309</v>
      </c>
      <c r="B34">
        <v>27588.52</v>
      </c>
      <c r="C34">
        <v>5619.2452999999996</v>
      </c>
      <c r="D34">
        <v>20.367999999999999</v>
      </c>
    </row>
    <row r="35" spans="1:4">
      <c r="A35" t="s">
        <v>387</v>
      </c>
      <c r="B35">
        <v>4102.71</v>
      </c>
      <c r="C35">
        <v>852.29160000000002</v>
      </c>
      <c r="D35">
        <v>20.773800000000001</v>
      </c>
    </row>
    <row r="36" spans="1:4">
      <c r="A36" t="s">
        <v>380</v>
      </c>
      <c r="B36">
        <v>28322.14</v>
      </c>
      <c r="C36">
        <v>5890.2298000000001</v>
      </c>
      <c r="D36">
        <v>20.7972</v>
      </c>
    </row>
    <row r="37" spans="1:4">
      <c r="A37" t="s">
        <v>653</v>
      </c>
      <c r="B37">
        <v>12125.1</v>
      </c>
      <c r="C37">
        <v>2607.3420000000001</v>
      </c>
      <c r="D37">
        <v>21.503599999999999</v>
      </c>
    </row>
    <row r="38" spans="1:4">
      <c r="A38" t="s">
        <v>680</v>
      </c>
      <c r="B38">
        <v>500</v>
      </c>
      <c r="C38">
        <v>107.6</v>
      </c>
      <c r="D38">
        <v>21.52</v>
      </c>
    </row>
    <row r="39" spans="1:4">
      <c r="A39" t="s">
        <v>346</v>
      </c>
      <c r="B39">
        <v>33433.79</v>
      </c>
      <c r="C39">
        <v>7304.8851999999997</v>
      </c>
      <c r="D39">
        <v>21.848800000000001</v>
      </c>
    </row>
    <row r="40" spans="1:4">
      <c r="A40" t="s">
        <v>373</v>
      </c>
      <c r="B40">
        <v>29214.07</v>
      </c>
      <c r="C40">
        <v>6427.9650000000001</v>
      </c>
      <c r="D40">
        <v>22.0029</v>
      </c>
    </row>
    <row r="41" spans="1:4">
      <c r="A41" t="s">
        <v>243</v>
      </c>
      <c r="B41">
        <v>220</v>
      </c>
      <c r="C41">
        <v>48.86</v>
      </c>
      <c r="D41">
        <v>22.209</v>
      </c>
    </row>
    <row r="42" spans="1:4">
      <c r="A42" t="s">
        <v>700</v>
      </c>
      <c r="B42">
        <v>2700</v>
      </c>
      <c r="C42">
        <v>601.79999999999995</v>
      </c>
      <c r="D42">
        <v>22.288799999999998</v>
      </c>
    </row>
    <row r="43" spans="1:4">
      <c r="A43" t="s">
        <v>261</v>
      </c>
      <c r="B43">
        <v>2261.8200000000002</v>
      </c>
      <c r="C43">
        <v>506.23950000000002</v>
      </c>
      <c r="D43">
        <v>22.381900000000002</v>
      </c>
    </row>
    <row r="44" spans="1:4">
      <c r="A44" t="s">
        <v>645</v>
      </c>
      <c r="B44">
        <v>540</v>
      </c>
      <c r="C44">
        <v>120.9</v>
      </c>
      <c r="D44">
        <v>22.3888</v>
      </c>
    </row>
    <row r="45" spans="1:4">
      <c r="A45" t="s">
        <v>403</v>
      </c>
      <c r="B45">
        <v>4580.25</v>
      </c>
      <c r="C45">
        <v>1029.5840000000001</v>
      </c>
      <c r="D45">
        <v>22.4787</v>
      </c>
    </row>
    <row r="46" spans="1:4">
      <c r="A46" t="s">
        <v>564</v>
      </c>
      <c r="B46">
        <v>6881.4</v>
      </c>
      <c r="C46">
        <v>1551.0239999999999</v>
      </c>
      <c r="D46">
        <v>22.539300000000001</v>
      </c>
    </row>
    <row r="47" spans="1:4">
      <c r="A47" t="s">
        <v>379</v>
      </c>
      <c r="B47">
        <v>75686.899999999994</v>
      </c>
      <c r="C47">
        <v>17143.080000000002</v>
      </c>
      <c r="D47">
        <v>22.649899999999999</v>
      </c>
    </row>
    <row r="48" spans="1:4">
      <c r="A48" t="s">
        <v>631</v>
      </c>
      <c r="B48">
        <v>83340.69</v>
      </c>
      <c r="C48">
        <v>18928.363000000001</v>
      </c>
      <c r="D48">
        <v>22.712</v>
      </c>
    </row>
    <row r="49" spans="1:4">
      <c r="A49" t="s">
        <v>660</v>
      </c>
      <c r="B49">
        <v>4815</v>
      </c>
      <c r="C49">
        <v>1121.3699999999999</v>
      </c>
      <c r="D49">
        <v>23.289000000000001</v>
      </c>
    </row>
    <row r="50" spans="1:4">
      <c r="A50" t="s">
        <v>209</v>
      </c>
      <c r="B50">
        <v>2219.1</v>
      </c>
      <c r="C50">
        <v>516.85</v>
      </c>
      <c r="D50">
        <v>23.290900000000001</v>
      </c>
    </row>
    <row r="51" spans="1:4">
      <c r="A51" t="s">
        <v>172</v>
      </c>
      <c r="B51">
        <v>9464</v>
      </c>
      <c r="C51">
        <v>2209.48</v>
      </c>
      <c r="D51">
        <v>23.3461</v>
      </c>
    </row>
    <row r="52" spans="1:4">
      <c r="A52" t="s">
        <v>289</v>
      </c>
      <c r="B52">
        <v>9125</v>
      </c>
      <c r="C52">
        <v>2143.049</v>
      </c>
      <c r="D52">
        <v>23.485399999999998</v>
      </c>
    </row>
    <row r="53" spans="1:4">
      <c r="A53" t="s">
        <v>388</v>
      </c>
      <c r="B53">
        <v>9721.6</v>
      </c>
      <c r="C53">
        <v>2289.3049999999998</v>
      </c>
      <c r="D53">
        <v>23.5486</v>
      </c>
    </row>
    <row r="54" spans="1:4">
      <c r="A54" t="s">
        <v>381</v>
      </c>
      <c r="B54">
        <v>1635</v>
      </c>
      <c r="C54">
        <v>389.1</v>
      </c>
      <c r="D54">
        <v>23.798100000000002</v>
      </c>
    </row>
    <row r="55" spans="1:4">
      <c r="A55" t="s">
        <v>445</v>
      </c>
      <c r="B55">
        <v>3492</v>
      </c>
      <c r="C55">
        <v>833.42</v>
      </c>
      <c r="D55">
        <v>23.866499999999998</v>
      </c>
    </row>
    <row r="56" spans="1:4">
      <c r="A56" t="s">
        <v>572</v>
      </c>
      <c r="B56">
        <v>996.96</v>
      </c>
      <c r="C56">
        <v>241.52</v>
      </c>
      <c r="D56">
        <v>24.2256</v>
      </c>
    </row>
    <row r="57" spans="1:4">
      <c r="A57" t="s">
        <v>377</v>
      </c>
      <c r="B57">
        <v>52708.800000000003</v>
      </c>
      <c r="C57">
        <v>12819.969800000001</v>
      </c>
      <c r="D57">
        <v>24.322199999999999</v>
      </c>
    </row>
    <row r="58" spans="1:4">
      <c r="A58" t="s">
        <v>551</v>
      </c>
      <c r="B58">
        <v>19232.14</v>
      </c>
      <c r="C58">
        <v>4739.1959999999999</v>
      </c>
      <c r="D58">
        <v>24.641999999999999</v>
      </c>
    </row>
    <row r="59" spans="1:4">
      <c r="A59" t="s">
        <v>535</v>
      </c>
      <c r="B59">
        <v>5336.66</v>
      </c>
      <c r="C59">
        <v>1320.518</v>
      </c>
      <c r="D59">
        <v>24.744199999999999</v>
      </c>
    </row>
    <row r="60" spans="1:4">
      <c r="A60" t="s">
        <v>334</v>
      </c>
      <c r="B60">
        <v>59275.13</v>
      </c>
      <c r="C60">
        <v>14756.9254</v>
      </c>
      <c r="D60">
        <v>24.895600000000002</v>
      </c>
    </row>
    <row r="61" spans="1:4">
      <c r="A61" t="s">
        <v>368</v>
      </c>
      <c r="B61">
        <v>3791</v>
      </c>
      <c r="C61">
        <v>945.65729999999996</v>
      </c>
      <c r="D61">
        <v>24.944700000000001</v>
      </c>
    </row>
    <row r="62" spans="1:4">
      <c r="A62" t="s">
        <v>223</v>
      </c>
      <c r="B62">
        <v>1314.9</v>
      </c>
      <c r="C62">
        <v>329.7</v>
      </c>
      <c r="D62">
        <v>25.074100000000001</v>
      </c>
    </row>
    <row r="63" spans="1:4">
      <c r="A63" t="s">
        <v>795</v>
      </c>
      <c r="B63">
        <v>2668.52</v>
      </c>
      <c r="C63">
        <v>670.3</v>
      </c>
      <c r="D63">
        <v>25.1187</v>
      </c>
    </row>
    <row r="64" spans="1:4">
      <c r="A64" t="s">
        <v>280</v>
      </c>
      <c r="B64">
        <v>4066.7</v>
      </c>
      <c r="C64">
        <v>1045.7</v>
      </c>
      <c r="D64">
        <v>25.713699999999999</v>
      </c>
    </row>
    <row r="65" spans="1:4">
      <c r="A65" t="s">
        <v>603</v>
      </c>
      <c r="B65">
        <v>1069</v>
      </c>
      <c r="C65">
        <v>276.39999999999998</v>
      </c>
      <c r="D65">
        <v>25.855899999999998</v>
      </c>
    </row>
    <row r="66" spans="1:4">
      <c r="A66" t="s">
        <v>711</v>
      </c>
      <c r="B66">
        <v>653.46</v>
      </c>
      <c r="C66">
        <v>169.08600000000001</v>
      </c>
      <c r="D66">
        <v>25.875399999999999</v>
      </c>
    </row>
    <row r="67" spans="1:4">
      <c r="A67" t="s">
        <v>264</v>
      </c>
      <c r="B67">
        <v>48766.84</v>
      </c>
      <c r="C67">
        <v>12660.59</v>
      </c>
      <c r="D67">
        <v>25.961400000000001</v>
      </c>
    </row>
    <row r="68" spans="1:4">
      <c r="A68" t="s">
        <v>588</v>
      </c>
      <c r="B68">
        <v>12021.81</v>
      </c>
      <c r="C68">
        <v>3125.13</v>
      </c>
      <c r="D68">
        <v>25.9955</v>
      </c>
    </row>
    <row r="69" spans="1:4">
      <c r="A69" t="s">
        <v>318</v>
      </c>
      <c r="B69">
        <v>18138.14</v>
      </c>
      <c r="C69">
        <v>4739.482</v>
      </c>
      <c r="D69">
        <v>26.129899999999999</v>
      </c>
    </row>
    <row r="70" spans="1:4">
      <c r="A70" t="s">
        <v>807</v>
      </c>
      <c r="B70">
        <v>413.3</v>
      </c>
      <c r="C70">
        <v>108.3</v>
      </c>
      <c r="D70">
        <v>26.203700000000001</v>
      </c>
    </row>
    <row r="71" spans="1:4">
      <c r="A71" t="s">
        <v>376</v>
      </c>
      <c r="B71">
        <v>36949.040000000001</v>
      </c>
      <c r="C71">
        <v>9756.6010000000006</v>
      </c>
      <c r="D71">
        <v>26.4055</v>
      </c>
    </row>
    <row r="72" spans="1:4">
      <c r="A72" t="s">
        <v>349</v>
      </c>
      <c r="B72">
        <v>3742</v>
      </c>
      <c r="C72">
        <v>997.14</v>
      </c>
      <c r="D72">
        <v>26.647200000000002</v>
      </c>
    </row>
    <row r="73" spans="1:4">
      <c r="A73" t="s">
        <v>337</v>
      </c>
      <c r="B73">
        <v>2289.41</v>
      </c>
      <c r="C73">
        <v>622.06039999999996</v>
      </c>
      <c r="D73">
        <v>27.171199999999999</v>
      </c>
    </row>
    <row r="74" spans="1:4">
      <c r="A74" t="s">
        <v>418</v>
      </c>
      <c r="B74">
        <v>36061.69</v>
      </c>
      <c r="C74">
        <v>9865.6594999999998</v>
      </c>
      <c r="D74">
        <v>27.357700000000001</v>
      </c>
    </row>
    <row r="75" spans="1:4">
      <c r="A75" t="s">
        <v>294</v>
      </c>
      <c r="B75">
        <v>15580.73</v>
      </c>
      <c r="C75">
        <v>4286.0628999999999</v>
      </c>
      <c r="D75">
        <v>27.508700000000001</v>
      </c>
    </row>
    <row r="76" spans="1:4">
      <c r="A76" t="s">
        <v>273</v>
      </c>
      <c r="B76">
        <v>27881.47</v>
      </c>
      <c r="C76">
        <v>7794.7820000000002</v>
      </c>
      <c r="D76">
        <v>27.956800000000001</v>
      </c>
    </row>
    <row r="77" spans="1:4">
      <c r="A77" t="s">
        <v>184</v>
      </c>
      <c r="B77">
        <v>4697.66</v>
      </c>
      <c r="C77">
        <v>1342.74</v>
      </c>
      <c r="D77">
        <v>28.583100000000002</v>
      </c>
    </row>
    <row r="78" spans="1:4">
      <c r="A78" t="s">
        <v>358</v>
      </c>
      <c r="B78">
        <v>22274.45</v>
      </c>
      <c r="C78">
        <v>6378.55</v>
      </c>
      <c r="D78">
        <v>28.636099999999999</v>
      </c>
    </row>
    <row r="79" spans="1:4">
      <c r="A79" t="s">
        <v>598</v>
      </c>
      <c r="B79">
        <v>11032.91</v>
      </c>
      <c r="C79">
        <v>3188.9135999999999</v>
      </c>
      <c r="D79">
        <v>28.903600000000001</v>
      </c>
    </row>
    <row r="80" spans="1:4">
      <c r="A80" t="s">
        <v>664</v>
      </c>
      <c r="B80">
        <v>891.4</v>
      </c>
      <c r="C80">
        <v>257.72000000000003</v>
      </c>
      <c r="D80">
        <v>28.911799999999999</v>
      </c>
    </row>
    <row r="81" spans="1:4">
      <c r="A81" t="s">
        <v>542</v>
      </c>
      <c r="B81">
        <v>19355.5</v>
      </c>
      <c r="C81">
        <v>5635.05</v>
      </c>
      <c r="D81">
        <v>29.113399999999999</v>
      </c>
    </row>
    <row r="82" spans="1:4">
      <c r="A82" t="s">
        <v>237</v>
      </c>
      <c r="B82">
        <v>115.5</v>
      </c>
      <c r="C82">
        <v>33.844999999999999</v>
      </c>
      <c r="D82">
        <v>29.303000000000001</v>
      </c>
    </row>
    <row r="83" spans="1:4">
      <c r="A83" t="s">
        <v>396</v>
      </c>
      <c r="B83">
        <v>1483.8</v>
      </c>
      <c r="C83">
        <v>436</v>
      </c>
      <c r="D83">
        <v>29.384</v>
      </c>
    </row>
    <row r="84" spans="1:4">
      <c r="A84" t="s">
        <v>354</v>
      </c>
      <c r="B84">
        <v>10085.200000000001</v>
      </c>
      <c r="C84">
        <v>2968.7</v>
      </c>
      <c r="D84">
        <v>29.436199999999999</v>
      </c>
    </row>
    <row r="85" spans="1:4">
      <c r="A85" t="s">
        <v>435</v>
      </c>
      <c r="B85">
        <v>10457.5</v>
      </c>
      <c r="C85">
        <v>3105.3</v>
      </c>
      <c r="D85">
        <v>29.694400000000002</v>
      </c>
    </row>
    <row r="86" spans="1:4">
      <c r="A86" t="s">
        <v>321</v>
      </c>
      <c r="B86">
        <v>7132.28</v>
      </c>
      <c r="C86">
        <v>2144.9699999999998</v>
      </c>
      <c r="D86">
        <v>30.074100000000001</v>
      </c>
    </row>
    <row r="87" spans="1:4">
      <c r="A87" t="s">
        <v>317</v>
      </c>
      <c r="B87">
        <v>1575</v>
      </c>
      <c r="C87">
        <v>474.52499999999998</v>
      </c>
      <c r="D87">
        <v>30.128499999999999</v>
      </c>
    </row>
    <row r="88" spans="1:4">
      <c r="A88" t="s">
        <v>263</v>
      </c>
      <c r="B88">
        <v>6061.43</v>
      </c>
      <c r="C88">
        <v>1839.8536999999999</v>
      </c>
      <c r="D88">
        <v>30.353400000000001</v>
      </c>
    </row>
    <row r="89" spans="1:4">
      <c r="A89" t="s">
        <v>183</v>
      </c>
      <c r="B89">
        <v>3668.64</v>
      </c>
      <c r="C89">
        <v>1116.3320000000001</v>
      </c>
      <c r="D89">
        <v>30.428999999999998</v>
      </c>
    </row>
    <row r="90" spans="1:4">
      <c r="A90" t="s">
        <v>8</v>
      </c>
      <c r="B90">
        <v>121.26</v>
      </c>
      <c r="C90">
        <v>36.96</v>
      </c>
      <c r="D90">
        <v>30.479900000000001</v>
      </c>
    </row>
    <row r="91" spans="1:4">
      <c r="A91" t="s">
        <v>304</v>
      </c>
      <c r="B91">
        <v>8062.22</v>
      </c>
      <c r="C91">
        <v>2467.165</v>
      </c>
      <c r="D91">
        <v>30.601500000000001</v>
      </c>
    </row>
    <row r="92" spans="1:4">
      <c r="A92" t="s">
        <v>296</v>
      </c>
      <c r="B92">
        <v>3017.99</v>
      </c>
      <c r="C92">
        <v>923.90599999999995</v>
      </c>
      <c r="D92">
        <v>30.613199999999999</v>
      </c>
    </row>
    <row r="93" spans="1:4">
      <c r="A93" t="s">
        <v>555</v>
      </c>
      <c r="B93">
        <v>902.39</v>
      </c>
      <c r="C93">
        <v>276.35000000000002</v>
      </c>
      <c r="D93">
        <v>30.624199999999998</v>
      </c>
    </row>
    <row r="94" spans="1:4">
      <c r="A94" t="s">
        <v>630</v>
      </c>
      <c r="B94">
        <v>332.15</v>
      </c>
      <c r="C94">
        <v>101.72</v>
      </c>
      <c r="D94">
        <v>30.624700000000001</v>
      </c>
    </row>
    <row r="95" spans="1:4">
      <c r="A95" t="s">
        <v>302</v>
      </c>
      <c r="B95">
        <v>78965.89</v>
      </c>
      <c r="C95">
        <v>24290.274000000001</v>
      </c>
      <c r="D95">
        <v>30.760400000000001</v>
      </c>
    </row>
    <row r="96" spans="1:4">
      <c r="A96" t="s">
        <v>279</v>
      </c>
      <c r="B96">
        <v>3629.7</v>
      </c>
      <c r="C96">
        <v>1119.26</v>
      </c>
      <c r="D96">
        <v>30.836099999999998</v>
      </c>
    </row>
    <row r="97" spans="1:4">
      <c r="A97" t="s">
        <v>283</v>
      </c>
      <c r="B97">
        <v>3544.33</v>
      </c>
      <c r="C97">
        <v>1095.4190000000001</v>
      </c>
      <c r="D97">
        <v>30.906199999999998</v>
      </c>
    </row>
    <row r="98" spans="1:4">
      <c r="A98" t="s">
        <v>181</v>
      </c>
      <c r="B98">
        <v>10702.92</v>
      </c>
      <c r="C98">
        <v>3344.69</v>
      </c>
      <c r="D98">
        <v>31.2502</v>
      </c>
    </row>
    <row r="99" spans="1:4">
      <c r="A99" t="s">
        <v>638</v>
      </c>
      <c r="B99">
        <v>100.7</v>
      </c>
      <c r="C99">
        <v>31.6</v>
      </c>
      <c r="D99">
        <v>31.380299999999998</v>
      </c>
    </row>
    <row r="100" spans="1:4">
      <c r="A100" t="s">
        <v>287</v>
      </c>
      <c r="B100">
        <v>3104.16</v>
      </c>
      <c r="C100">
        <v>977.45399999999995</v>
      </c>
      <c r="D100">
        <v>31.488499999999998</v>
      </c>
    </row>
    <row r="101" spans="1:4">
      <c r="A101" t="s">
        <v>319</v>
      </c>
      <c r="B101">
        <v>1883.44</v>
      </c>
      <c r="C101">
        <v>594.49</v>
      </c>
      <c r="D101">
        <v>31.564</v>
      </c>
    </row>
    <row r="102" spans="1:4">
      <c r="A102" t="s">
        <v>370</v>
      </c>
      <c r="B102">
        <v>35487.050000000003</v>
      </c>
      <c r="C102">
        <v>11208.74</v>
      </c>
      <c r="D102">
        <v>31.5854</v>
      </c>
    </row>
    <row r="103" spans="1:4">
      <c r="A103" t="s">
        <v>649</v>
      </c>
      <c r="B103">
        <v>1550</v>
      </c>
      <c r="C103">
        <v>490</v>
      </c>
      <c r="D103">
        <v>31.6129</v>
      </c>
    </row>
    <row r="104" spans="1:4">
      <c r="A104" t="s">
        <v>134</v>
      </c>
      <c r="B104">
        <v>1641.5</v>
      </c>
      <c r="C104">
        <v>519.1</v>
      </c>
      <c r="D104">
        <v>31.6235</v>
      </c>
    </row>
    <row r="105" spans="1:4">
      <c r="A105" t="s">
        <v>569</v>
      </c>
      <c r="B105">
        <v>4344.7700000000004</v>
      </c>
      <c r="C105">
        <v>1374.51</v>
      </c>
      <c r="D105">
        <v>31.635899999999999</v>
      </c>
    </row>
    <row r="106" spans="1:4">
      <c r="A106" t="s">
        <v>245</v>
      </c>
      <c r="B106">
        <v>1120.98</v>
      </c>
      <c r="C106">
        <v>357.52</v>
      </c>
      <c r="D106">
        <v>31.8935</v>
      </c>
    </row>
    <row r="107" spans="1:4">
      <c r="A107" t="s">
        <v>284</v>
      </c>
      <c r="B107">
        <v>2287.88</v>
      </c>
      <c r="C107">
        <v>733.48</v>
      </c>
      <c r="D107">
        <v>32.0593</v>
      </c>
    </row>
    <row r="108" spans="1:4">
      <c r="A108" t="s">
        <v>236</v>
      </c>
      <c r="B108">
        <v>211</v>
      </c>
      <c r="C108">
        <v>67.84</v>
      </c>
      <c r="D108">
        <v>32.151600000000002</v>
      </c>
    </row>
    <row r="109" spans="1:4">
      <c r="A109" t="s">
        <v>527</v>
      </c>
      <c r="B109">
        <v>1402.64</v>
      </c>
      <c r="C109">
        <v>455.40100000000001</v>
      </c>
      <c r="D109">
        <v>32.467399999999998</v>
      </c>
    </row>
    <row r="110" spans="1:4">
      <c r="A110" t="s">
        <v>342</v>
      </c>
      <c r="B110">
        <v>13587.18</v>
      </c>
      <c r="C110">
        <v>4453.4059999999999</v>
      </c>
      <c r="D110">
        <v>32.776499999999999</v>
      </c>
    </row>
    <row r="111" spans="1:4">
      <c r="A111" t="s">
        <v>430</v>
      </c>
      <c r="B111">
        <v>781</v>
      </c>
      <c r="C111">
        <v>256</v>
      </c>
      <c r="D111">
        <v>32.778399999999998</v>
      </c>
    </row>
    <row r="112" spans="1:4">
      <c r="A112" t="s">
        <v>17</v>
      </c>
      <c r="B112">
        <v>658.38</v>
      </c>
      <c r="C112">
        <v>217.22900000000001</v>
      </c>
      <c r="D112">
        <v>32.994399999999999</v>
      </c>
    </row>
    <row r="113" spans="1:4">
      <c r="A113" t="s">
        <v>656</v>
      </c>
      <c r="B113">
        <v>183.2</v>
      </c>
      <c r="C113">
        <v>61.04</v>
      </c>
      <c r="D113">
        <v>33.3187</v>
      </c>
    </row>
    <row r="114" spans="1:4">
      <c r="A114" t="s">
        <v>339</v>
      </c>
      <c r="B114">
        <v>5976.01</v>
      </c>
      <c r="C114">
        <v>1991.6026999999999</v>
      </c>
      <c r="D114">
        <v>33.326599999999999</v>
      </c>
    </row>
    <row r="115" spans="1:4">
      <c r="A115" t="s">
        <v>218</v>
      </c>
      <c r="B115">
        <v>1750.07</v>
      </c>
      <c r="C115">
        <v>584.43870000000004</v>
      </c>
      <c r="D115">
        <v>33.395099999999999</v>
      </c>
    </row>
    <row r="116" spans="1:4">
      <c r="A116" t="s">
        <v>341</v>
      </c>
      <c r="B116">
        <v>485.86</v>
      </c>
      <c r="C116">
        <v>162.58600000000001</v>
      </c>
      <c r="D116">
        <v>33.463500000000003</v>
      </c>
    </row>
    <row r="117" spans="1:4">
      <c r="A117" t="s">
        <v>348</v>
      </c>
      <c r="B117">
        <v>2993</v>
      </c>
      <c r="C117">
        <v>1025.847</v>
      </c>
      <c r="D117">
        <v>34.274799999999999</v>
      </c>
    </row>
    <row r="118" spans="1:4">
      <c r="A118" t="s">
        <v>178</v>
      </c>
      <c r="B118">
        <v>5749.41</v>
      </c>
      <c r="C118">
        <v>1972.44</v>
      </c>
      <c r="D118">
        <v>34.306800000000003</v>
      </c>
    </row>
    <row r="119" spans="1:4">
      <c r="A119" t="s">
        <v>457</v>
      </c>
      <c r="B119">
        <v>8101.1</v>
      </c>
      <c r="C119">
        <v>2795.8</v>
      </c>
      <c r="D119">
        <v>34.511299999999999</v>
      </c>
    </row>
    <row r="120" spans="1:4">
      <c r="A120" t="s">
        <v>150</v>
      </c>
      <c r="B120">
        <v>14379.1</v>
      </c>
      <c r="C120">
        <v>4963.8999999999996</v>
      </c>
      <c r="D120">
        <v>34.521599999999999</v>
      </c>
    </row>
    <row r="121" spans="1:4">
      <c r="A121" t="s">
        <v>407</v>
      </c>
      <c r="B121">
        <v>4921.6000000000004</v>
      </c>
      <c r="C121">
        <v>1713.2</v>
      </c>
      <c r="D121">
        <v>34.809800000000003</v>
      </c>
    </row>
    <row r="122" spans="1:4">
      <c r="A122" t="s">
        <v>799</v>
      </c>
      <c r="B122">
        <v>6652.37</v>
      </c>
      <c r="C122">
        <v>2316.39</v>
      </c>
      <c r="D122">
        <v>34.820500000000003</v>
      </c>
    </row>
    <row r="123" spans="1:4">
      <c r="A123" t="s">
        <v>330</v>
      </c>
      <c r="B123">
        <v>12412.89</v>
      </c>
      <c r="C123">
        <v>4343.74</v>
      </c>
      <c r="D123">
        <v>34.993699999999997</v>
      </c>
    </row>
    <row r="124" spans="1:4">
      <c r="A124" t="s">
        <v>72</v>
      </c>
      <c r="B124">
        <v>328.5</v>
      </c>
      <c r="C124">
        <v>115.02</v>
      </c>
      <c r="D124">
        <v>35.013599999999997</v>
      </c>
    </row>
    <row r="125" spans="1:4">
      <c r="A125" t="s">
        <v>215</v>
      </c>
      <c r="B125">
        <v>1748.42</v>
      </c>
      <c r="C125">
        <v>613.21</v>
      </c>
      <c r="D125">
        <v>35.072200000000002</v>
      </c>
    </row>
    <row r="126" spans="1:4">
      <c r="A126" t="s">
        <v>385</v>
      </c>
      <c r="B126">
        <v>138060.46</v>
      </c>
      <c r="C126">
        <v>48561.037600000003</v>
      </c>
      <c r="D126">
        <v>35.173699999999997</v>
      </c>
    </row>
    <row r="127" spans="1:4">
      <c r="A127" t="s">
        <v>33</v>
      </c>
      <c r="B127">
        <v>629.02</v>
      </c>
      <c r="C127">
        <v>221.59200000000001</v>
      </c>
      <c r="D127">
        <v>35.228099999999998</v>
      </c>
    </row>
    <row r="128" spans="1:4">
      <c r="A128" t="s">
        <v>290</v>
      </c>
      <c r="B128">
        <v>5106.78</v>
      </c>
      <c r="C128">
        <v>1799.64</v>
      </c>
      <c r="D128">
        <v>35.240200000000002</v>
      </c>
    </row>
    <row r="129" spans="1:4">
      <c r="A129" t="s">
        <v>663</v>
      </c>
      <c r="B129">
        <v>2611.0700000000002</v>
      </c>
      <c r="C129">
        <v>927.81</v>
      </c>
      <c r="D129">
        <v>35.533700000000003</v>
      </c>
    </row>
    <row r="130" spans="1:4">
      <c r="A130" t="s">
        <v>355</v>
      </c>
      <c r="B130">
        <v>1406.52</v>
      </c>
      <c r="C130">
        <v>499.82</v>
      </c>
      <c r="D130">
        <v>35.535899999999998</v>
      </c>
    </row>
    <row r="131" spans="1:4">
      <c r="A131" t="s">
        <v>604</v>
      </c>
      <c r="B131">
        <v>1480.72</v>
      </c>
      <c r="C131">
        <v>526.4</v>
      </c>
      <c r="D131">
        <v>35.550199999999997</v>
      </c>
    </row>
    <row r="132" spans="1:4">
      <c r="A132" t="s">
        <v>669</v>
      </c>
      <c r="B132">
        <v>3674.79</v>
      </c>
      <c r="C132">
        <v>1329.43</v>
      </c>
      <c r="D132">
        <v>36.177</v>
      </c>
    </row>
    <row r="133" spans="1:4">
      <c r="A133" t="s">
        <v>617</v>
      </c>
      <c r="B133">
        <v>1920.07</v>
      </c>
      <c r="C133">
        <v>695.55</v>
      </c>
      <c r="D133">
        <v>36.225200000000001</v>
      </c>
    </row>
    <row r="134" spans="1:4">
      <c r="A134" t="s">
        <v>111</v>
      </c>
      <c r="B134">
        <v>5344.05</v>
      </c>
      <c r="C134">
        <v>1950.7260000000001</v>
      </c>
      <c r="D134">
        <v>36.502699999999997</v>
      </c>
    </row>
    <row r="135" spans="1:4">
      <c r="A135" t="s">
        <v>632</v>
      </c>
      <c r="B135">
        <v>4542.5</v>
      </c>
      <c r="C135">
        <v>1661</v>
      </c>
      <c r="D135">
        <v>36.5657</v>
      </c>
    </row>
    <row r="136" spans="1:4">
      <c r="A136" t="s">
        <v>347</v>
      </c>
      <c r="B136">
        <v>27354.7</v>
      </c>
      <c r="C136">
        <v>10066.619000000001</v>
      </c>
      <c r="D136">
        <v>36.8003</v>
      </c>
    </row>
    <row r="137" spans="1:4">
      <c r="A137" t="s">
        <v>586</v>
      </c>
      <c r="B137">
        <v>8580.6</v>
      </c>
      <c r="C137">
        <v>3162.6</v>
      </c>
      <c r="D137">
        <v>36.857500000000002</v>
      </c>
    </row>
    <row r="138" spans="1:4">
      <c r="A138" t="s">
        <v>44</v>
      </c>
      <c r="B138">
        <v>5098.47</v>
      </c>
      <c r="C138">
        <v>1891.1313</v>
      </c>
      <c r="D138">
        <v>37.092100000000002</v>
      </c>
    </row>
    <row r="139" spans="1:4">
      <c r="A139" t="s">
        <v>87</v>
      </c>
      <c r="B139">
        <v>301.66000000000003</v>
      </c>
      <c r="C139">
        <v>113.898</v>
      </c>
      <c r="D139">
        <v>37.756999999999998</v>
      </c>
    </row>
    <row r="140" spans="1:4">
      <c r="A140" t="s">
        <v>138</v>
      </c>
      <c r="B140">
        <v>1434.12</v>
      </c>
      <c r="C140">
        <v>543.48</v>
      </c>
      <c r="D140">
        <v>37.8964</v>
      </c>
    </row>
    <row r="141" spans="1:4">
      <c r="A141" t="s">
        <v>285</v>
      </c>
      <c r="B141">
        <v>1757.08</v>
      </c>
      <c r="C141">
        <v>669.54750000000001</v>
      </c>
      <c r="D141">
        <v>38.105600000000003</v>
      </c>
    </row>
    <row r="142" spans="1:4">
      <c r="A142" t="s">
        <v>361</v>
      </c>
      <c r="B142">
        <v>3273.4</v>
      </c>
      <c r="C142">
        <v>1251.9912999999999</v>
      </c>
      <c r="D142">
        <v>38.247399999999999</v>
      </c>
    </row>
    <row r="143" spans="1:4">
      <c r="A143" t="s">
        <v>702</v>
      </c>
      <c r="B143">
        <v>552.30999999999995</v>
      </c>
      <c r="C143">
        <v>211.33250000000001</v>
      </c>
      <c r="D143">
        <v>38.263300000000001</v>
      </c>
    </row>
    <row r="144" spans="1:4">
      <c r="A144" t="s">
        <v>568</v>
      </c>
      <c r="B144">
        <v>4238.37</v>
      </c>
      <c r="C144">
        <v>1626.1124</v>
      </c>
      <c r="D144">
        <v>38.366399999999999</v>
      </c>
    </row>
    <row r="145" spans="1:4">
      <c r="A145" t="s">
        <v>520</v>
      </c>
      <c r="B145">
        <v>244.16</v>
      </c>
      <c r="C145">
        <v>93.736000000000004</v>
      </c>
      <c r="D145">
        <v>38.391199999999998</v>
      </c>
    </row>
    <row r="146" spans="1:4">
      <c r="A146" t="s">
        <v>300</v>
      </c>
      <c r="B146">
        <v>2631.8</v>
      </c>
      <c r="C146">
        <v>1015.9</v>
      </c>
      <c r="D146">
        <v>38.600900000000003</v>
      </c>
    </row>
    <row r="147" spans="1:4">
      <c r="A147" t="s">
        <v>369</v>
      </c>
      <c r="B147">
        <v>6927.45</v>
      </c>
      <c r="C147">
        <v>2703.0765000000001</v>
      </c>
      <c r="D147">
        <v>39.0197</v>
      </c>
    </row>
    <row r="148" spans="1:4">
      <c r="A148" t="s">
        <v>364</v>
      </c>
      <c r="B148">
        <v>1567.78</v>
      </c>
      <c r="C148">
        <v>611.91999999999996</v>
      </c>
      <c r="D148">
        <v>39.030900000000003</v>
      </c>
    </row>
    <row r="149" spans="1:4">
      <c r="A149" t="s">
        <v>508</v>
      </c>
      <c r="B149">
        <v>1351.29</v>
      </c>
      <c r="C149">
        <v>527.87</v>
      </c>
      <c r="D149">
        <v>39.064100000000003</v>
      </c>
    </row>
    <row r="150" spans="1:4">
      <c r="A150" t="s">
        <v>667</v>
      </c>
      <c r="B150">
        <v>5817.6</v>
      </c>
      <c r="C150">
        <v>2289.42</v>
      </c>
      <c r="D150">
        <v>39.353299999999997</v>
      </c>
    </row>
    <row r="151" spans="1:4">
      <c r="A151" t="s">
        <v>583</v>
      </c>
      <c r="B151">
        <v>23214.2</v>
      </c>
      <c r="C151">
        <v>9211.66</v>
      </c>
      <c r="D151">
        <v>39.681100000000001</v>
      </c>
    </row>
    <row r="152" spans="1:4">
      <c r="A152" t="s">
        <v>137</v>
      </c>
      <c r="B152">
        <v>1675.86</v>
      </c>
      <c r="C152">
        <v>669.11</v>
      </c>
      <c r="D152">
        <v>39.926299999999998</v>
      </c>
    </row>
    <row r="153" spans="1:4">
      <c r="A153" t="s">
        <v>398</v>
      </c>
      <c r="B153">
        <v>513.16999999999996</v>
      </c>
      <c r="C153">
        <v>206.214</v>
      </c>
      <c r="D153">
        <v>40.1843</v>
      </c>
    </row>
    <row r="154" spans="1:4">
      <c r="A154" t="s">
        <v>782</v>
      </c>
      <c r="B154">
        <v>800</v>
      </c>
      <c r="C154">
        <v>321.89999999999998</v>
      </c>
      <c r="D154">
        <v>40.237499999999997</v>
      </c>
    </row>
    <row r="155" spans="1:4">
      <c r="A155" t="s">
        <v>374</v>
      </c>
      <c r="B155">
        <v>8437.76</v>
      </c>
      <c r="C155">
        <v>3401.9110000000001</v>
      </c>
      <c r="D155">
        <v>40.317700000000002</v>
      </c>
    </row>
    <row r="156" spans="1:4">
      <c r="A156" t="s">
        <v>253</v>
      </c>
      <c r="B156">
        <v>4281.68</v>
      </c>
      <c r="C156">
        <v>1740.7375</v>
      </c>
      <c r="D156">
        <v>40.6554</v>
      </c>
    </row>
    <row r="157" spans="1:4">
      <c r="A157" t="s">
        <v>301</v>
      </c>
      <c r="B157">
        <v>2690.84</v>
      </c>
      <c r="C157">
        <v>1094.96</v>
      </c>
      <c r="D157">
        <v>40.692100000000003</v>
      </c>
    </row>
    <row r="158" spans="1:4">
      <c r="A158" t="s">
        <v>128</v>
      </c>
      <c r="B158">
        <v>1043.97</v>
      </c>
      <c r="C158">
        <v>425.19</v>
      </c>
      <c r="D158">
        <v>40.728099999999998</v>
      </c>
    </row>
    <row r="159" spans="1:4">
      <c r="A159" t="s">
        <v>307</v>
      </c>
      <c r="B159">
        <v>2615.9899999999998</v>
      </c>
      <c r="C159">
        <v>1068.377</v>
      </c>
      <c r="D159">
        <v>40.840200000000003</v>
      </c>
    </row>
    <row r="160" spans="1:4">
      <c r="A160" t="s">
        <v>255</v>
      </c>
      <c r="B160">
        <v>112</v>
      </c>
      <c r="C160">
        <v>45.76</v>
      </c>
      <c r="D160">
        <v>40.857100000000003</v>
      </c>
    </row>
    <row r="161" spans="1:4">
      <c r="A161" t="s">
        <v>382</v>
      </c>
      <c r="B161">
        <v>12151</v>
      </c>
      <c r="C161">
        <v>4990.0259999999998</v>
      </c>
      <c r="D161">
        <v>41.066699999999997</v>
      </c>
    </row>
    <row r="162" spans="1:4">
      <c r="A162" t="s">
        <v>163</v>
      </c>
      <c r="B162">
        <v>2035.2</v>
      </c>
      <c r="C162">
        <v>835.79200000000003</v>
      </c>
      <c r="D162">
        <v>41.066800000000001</v>
      </c>
    </row>
    <row r="163" spans="1:4">
      <c r="A163" t="s">
        <v>228</v>
      </c>
      <c r="B163">
        <v>1490.34</v>
      </c>
      <c r="C163">
        <v>613.27</v>
      </c>
      <c r="D163">
        <v>41.1496</v>
      </c>
    </row>
    <row r="164" spans="1:4">
      <c r="A164" t="s">
        <v>802</v>
      </c>
      <c r="B164">
        <v>1487.74</v>
      </c>
      <c r="C164">
        <v>612.20000000000005</v>
      </c>
      <c r="D164">
        <v>41.1496</v>
      </c>
    </row>
    <row r="165" spans="1:4">
      <c r="A165" t="s">
        <v>458</v>
      </c>
      <c r="B165">
        <v>1465.28</v>
      </c>
      <c r="C165">
        <v>603.23</v>
      </c>
      <c r="D165">
        <v>41.168199999999999</v>
      </c>
    </row>
    <row r="166" spans="1:4">
      <c r="A166" t="s">
        <v>421</v>
      </c>
      <c r="B166">
        <v>1614.37</v>
      </c>
      <c r="C166">
        <v>667.72</v>
      </c>
      <c r="D166">
        <v>41.360999999999997</v>
      </c>
    </row>
    <row r="167" spans="1:4">
      <c r="A167" t="s">
        <v>597</v>
      </c>
      <c r="B167">
        <v>936</v>
      </c>
      <c r="C167">
        <v>387.55</v>
      </c>
      <c r="D167">
        <v>41.404899999999998</v>
      </c>
    </row>
    <row r="168" spans="1:4">
      <c r="A168" t="s">
        <v>697</v>
      </c>
      <c r="B168">
        <v>31455</v>
      </c>
      <c r="C168">
        <v>13169.38</v>
      </c>
      <c r="D168">
        <v>41.8673</v>
      </c>
    </row>
    <row r="169" spans="1:4">
      <c r="A169" t="s">
        <v>159</v>
      </c>
      <c r="B169">
        <v>913.1</v>
      </c>
      <c r="C169">
        <v>382.39</v>
      </c>
      <c r="D169">
        <v>41.8782</v>
      </c>
    </row>
    <row r="170" spans="1:4">
      <c r="A170" t="s">
        <v>362</v>
      </c>
      <c r="B170">
        <v>26885.9</v>
      </c>
      <c r="C170">
        <v>11272.98</v>
      </c>
      <c r="D170">
        <v>41.928899999999999</v>
      </c>
    </row>
    <row r="171" spans="1:4">
      <c r="A171" t="s">
        <v>594</v>
      </c>
      <c r="B171">
        <v>2494.6</v>
      </c>
      <c r="C171">
        <v>1053</v>
      </c>
      <c r="D171">
        <v>42.211100000000002</v>
      </c>
    </row>
    <row r="172" spans="1:4">
      <c r="A172" t="s">
        <v>167</v>
      </c>
      <c r="B172">
        <v>998.91</v>
      </c>
      <c r="C172">
        <v>421.90600000000001</v>
      </c>
      <c r="D172">
        <v>42.236600000000003</v>
      </c>
    </row>
    <row r="173" spans="1:4">
      <c r="A173" t="s">
        <v>671</v>
      </c>
      <c r="B173">
        <v>44948.86</v>
      </c>
      <c r="C173">
        <v>18995.891100000001</v>
      </c>
      <c r="D173">
        <v>42.261099999999999</v>
      </c>
    </row>
    <row r="174" spans="1:4">
      <c r="A174" t="s">
        <v>277</v>
      </c>
      <c r="B174">
        <v>3052.95</v>
      </c>
      <c r="C174">
        <v>1293.6400000000001</v>
      </c>
      <c r="D174">
        <v>42.373399999999997</v>
      </c>
    </row>
    <row r="175" spans="1:4">
      <c r="A175" t="s">
        <v>314</v>
      </c>
      <c r="B175">
        <v>1049.94</v>
      </c>
      <c r="C175">
        <v>445.11</v>
      </c>
      <c r="D175">
        <v>42.393799999999999</v>
      </c>
    </row>
    <row r="176" spans="1:4">
      <c r="A176" t="s">
        <v>213</v>
      </c>
      <c r="B176">
        <v>900</v>
      </c>
      <c r="C176">
        <v>382.2</v>
      </c>
      <c r="D176">
        <v>42.4666</v>
      </c>
    </row>
    <row r="177" spans="1:4">
      <c r="A177" t="s">
        <v>76</v>
      </c>
      <c r="B177">
        <v>473.24</v>
      </c>
      <c r="C177">
        <v>200.994</v>
      </c>
      <c r="D177">
        <v>42.471800000000002</v>
      </c>
    </row>
    <row r="178" spans="1:4">
      <c r="A178" t="s">
        <v>114</v>
      </c>
      <c r="B178">
        <v>1145.04</v>
      </c>
      <c r="C178">
        <v>490.08</v>
      </c>
      <c r="D178">
        <v>42.800199999999997</v>
      </c>
    </row>
    <row r="179" spans="1:4">
      <c r="A179" t="s">
        <v>432</v>
      </c>
      <c r="B179">
        <v>4500</v>
      </c>
      <c r="C179">
        <v>1928.75</v>
      </c>
      <c r="D179">
        <v>42.8611</v>
      </c>
    </row>
    <row r="180" spans="1:4">
      <c r="A180" t="s">
        <v>303</v>
      </c>
      <c r="B180">
        <v>5386</v>
      </c>
      <c r="C180">
        <v>2309.46</v>
      </c>
      <c r="D180">
        <v>42.878900000000002</v>
      </c>
    </row>
    <row r="181" spans="1:4">
      <c r="A181" t="s">
        <v>141</v>
      </c>
      <c r="B181">
        <v>2103.09</v>
      </c>
      <c r="C181">
        <v>904.41240000000005</v>
      </c>
      <c r="D181">
        <v>43.003900000000002</v>
      </c>
    </row>
    <row r="182" spans="1:4">
      <c r="A182" t="s">
        <v>593</v>
      </c>
      <c r="B182">
        <v>3842.25</v>
      </c>
      <c r="C182">
        <v>1654.58</v>
      </c>
      <c r="D182">
        <v>43.0627</v>
      </c>
    </row>
    <row r="183" spans="1:4">
      <c r="A183" t="s">
        <v>610</v>
      </c>
      <c r="B183">
        <v>900</v>
      </c>
      <c r="C183">
        <v>387.9</v>
      </c>
      <c r="D183">
        <v>43.1</v>
      </c>
    </row>
    <row r="184" spans="1:4">
      <c r="A184" t="s">
        <v>437</v>
      </c>
      <c r="B184">
        <v>711.2</v>
      </c>
      <c r="C184">
        <v>307.36</v>
      </c>
      <c r="D184">
        <v>43.216999999999999</v>
      </c>
    </row>
    <row r="185" spans="1:4">
      <c r="A185" t="s">
        <v>177</v>
      </c>
      <c r="B185">
        <v>2178.9899999999998</v>
      </c>
      <c r="C185">
        <v>942.49</v>
      </c>
      <c r="D185">
        <v>43.253500000000003</v>
      </c>
    </row>
    <row r="186" spans="1:4">
      <c r="A186" t="s">
        <v>129</v>
      </c>
      <c r="B186">
        <v>2314.52</v>
      </c>
      <c r="C186">
        <v>1001.3</v>
      </c>
      <c r="D186">
        <v>43.261600000000001</v>
      </c>
    </row>
    <row r="187" spans="1:4">
      <c r="A187" t="s">
        <v>109</v>
      </c>
      <c r="B187">
        <v>6355.73</v>
      </c>
      <c r="C187">
        <v>2751.3879999999999</v>
      </c>
      <c r="D187">
        <v>43.2898</v>
      </c>
    </row>
    <row r="188" spans="1:4">
      <c r="A188" t="s">
        <v>327</v>
      </c>
      <c r="B188">
        <v>2060.58</v>
      </c>
      <c r="C188">
        <v>897.36199999999997</v>
      </c>
      <c r="D188">
        <v>43.548999999999999</v>
      </c>
    </row>
    <row r="189" spans="1:4">
      <c r="A189" t="s">
        <v>599</v>
      </c>
      <c r="B189">
        <v>249.69</v>
      </c>
      <c r="C189">
        <v>108.89</v>
      </c>
      <c r="D189">
        <v>43.61</v>
      </c>
    </row>
    <row r="190" spans="1:4">
      <c r="A190" t="s">
        <v>9</v>
      </c>
      <c r="B190">
        <v>1191.82</v>
      </c>
      <c r="C190">
        <v>519.75900000000001</v>
      </c>
      <c r="D190">
        <v>43.610500000000002</v>
      </c>
    </row>
    <row r="191" spans="1:4">
      <c r="A191" t="s">
        <v>647</v>
      </c>
      <c r="B191">
        <v>438.34</v>
      </c>
      <c r="C191">
        <v>191.82400000000001</v>
      </c>
      <c r="D191">
        <v>43.761400000000002</v>
      </c>
    </row>
    <row r="192" spans="1:4">
      <c r="A192" t="s">
        <v>219</v>
      </c>
      <c r="B192">
        <v>2657.08</v>
      </c>
      <c r="C192">
        <v>1165.96</v>
      </c>
      <c r="D192">
        <v>43.8812</v>
      </c>
    </row>
    <row r="193" spans="1:4">
      <c r="A193" t="s">
        <v>241</v>
      </c>
      <c r="B193">
        <v>1835.1</v>
      </c>
      <c r="C193">
        <v>805.5</v>
      </c>
      <c r="D193">
        <v>43.893999999999998</v>
      </c>
    </row>
    <row r="194" spans="1:4">
      <c r="A194" t="s">
        <v>409</v>
      </c>
      <c r="B194">
        <v>4808.72</v>
      </c>
      <c r="C194">
        <v>2114</v>
      </c>
      <c r="D194">
        <v>43.961799999999997</v>
      </c>
    </row>
    <row r="195" spans="1:4">
      <c r="A195" t="s">
        <v>131</v>
      </c>
      <c r="B195">
        <v>216.04</v>
      </c>
      <c r="C195">
        <v>95.691999999999993</v>
      </c>
      <c r="D195">
        <v>44.293599999999998</v>
      </c>
    </row>
    <row r="196" spans="1:4">
      <c r="A196" t="s">
        <v>530</v>
      </c>
      <c r="B196">
        <v>307.8</v>
      </c>
      <c r="C196">
        <v>136.9</v>
      </c>
      <c r="D196">
        <v>44.476900000000001</v>
      </c>
    </row>
    <row r="197" spans="1:4">
      <c r="A197" t="s">
        <v>738</v>
      </c>
      <c r="B197">
        <v>900.24</v>
      </c>
      <c r="C197">
        <v>400.85</v>
      </c>
      <c r="D197">
        <v>44.527000000000001</v>
      </c>
    </row>
    <row r="198" spans="1:4">
      <c r="A198" t="s">
        <v>678</v>
      </c>
      <c r="B198">
        <v>3741</v>
      </c>
      <c r="C198">
        <v>1671.6583000000001</v>
      </c>
      <c r="D198">
        <v>44.684699999999999</v>
      </c>
    </row>
    <row r="199" spans="1:4">
      <c r="A199" t="s">
        <v>652</v>
      </c>
      <c r="B199">
        <v>640.03</v>
      </c>
      <c r="C199">
        <v>286.48599999999999</v>
      </c>
      <c r="D199">
        <v>44.761299999999999</v>
      </c>
    </row>
    <row r="200" spans="1:4">
      <c r="A200" t="s">
        <v>180</v>
      </c>
      <c r="B200">
        <v>1200.42</v>
      </c>
      <c r="C200">
        <v>539.1</v>
      </c>
      <c r="D200">
        <v>44.909199999999998</v>
      </c>
    </row>
    <row r="201" spans="1:4">
      <c r="A201" t="s">
        <v>708</v>
      </c>
      <c r="B201">
        <v>4915.7</v>
      </c>
      <c r="C201">
        <v>2221.56</v>
      </c>
      <c r="D201">
        <v>45.193100000000001</v>
      </c>
    </row>
    <row r="202" spans="1:4">
      <c r="A202" t="s">
        <v>804</v>
      </c>
      <c r="B202">
        <v>282.56</v>
      </c>
      <c r="C202">
        <v>127.773</v>
      </c>
      <c r="D202">
        <v>45.219700000000003</v>
      </c>
    </row>
    <row r="203" spans="1:4">
      <c r="A203" t="s">
        <v>705</v>
      </c>
      <c r="B203">
        <v>175.63</v>
      </c>
      <c r="C203">
        <v>79.540000000000006</v>
      </c>
      <c r="D203">
        <v>45.2883</v>
      </c>
    </row>
    <row r="204" spans="1:4">
      <c r="A204" t="s">
        <v>533</v>
      </c>
      <c r="B204">
        <v>5306.4</v>
      </c>
      <c r="C204">
        <v>2412.1950000000002</v>
      </c>
      <c r="D204">
        <v>45.458199999999998</v>
      </c>
    </row>
    <row r="205" spans="1:4">
      <c r="A205" t="s">
        <v>106</v>
      </c>
      <c r="B205">
        <v>10046.4</v>
      </c>
      <c r="C205">
        <v>4569.32</v>
      </c>
      <c r="D205">
        <v>45.482100000000003</v>
      </c>
    </row>
    <row r="206" spans="1:4">
      <c r="A206" t="s">
        <v>340</v>
      </c>
      <c r="B206">
        <v>10772.69</v>
      </c>
      <c r="C206">
        <v>4901.2533999999996</v>
      </c>
      <c r="D206">
        <v>45.497</v>
      </c>
    </row>
    <row r="207" spans="1:4">
      <c r="A207" t="s">
        <v>378</v>
      </c>
      <c r="B207">
        <v>34086.18</v>
      </c>
      <c r="C207">
        <v>15532.35</v>
      </c>
      <c r="D207">
        <v>45.567799999999998</v>
      </c>
    </row>
    <row r="208" spans="1:4">
      <c r="A208" t="s">
        <v>675</v>
      </c>
      <c r="B208">
        <v>608.58000000000004</v>
      </c>
      <c r="C208">
        <v>278.92200000000003</v>
      </c>
      <c r="D208">
        <v>45.831600000000002</v>
      </c>
    </row>
    <row r="209" spans="1:4">
      <c r="A209" t="s">
        <v>365</v>
      </c>
      <c r="B209">
        <v>6903.68</v>
      </c>
      <c r="C209">
        <v>3173.7</v>
      </c>
      <c r="D209">
        <v>45.9711</v>
      </c>
    </row>
    <row r="210" spans="1:4">
      <c r="A210" t="s">
        <v>650</v>
      </c>
      <c r="B210">
        <v>1862.84</v>
      </c>
      <c r="C210">
        <v>857.49</v>
      </c>
      <c r="D210">
        <v>46.031300000000002</v>
      </c>
    </row>
    <row r="211" spans="1:4">
      <c r="A211" t="s">
        <v>311</v>
      </c>
      <c r="B211">
        <v>19420.53</v>
      </c>
      <c r="C211">
        <v>8950.4860000000008</v>
      </c>
      <c r="D211">
        <v>46.087699999999998</v>
      </c>
    </row>
    <row r="212" spans="1:4">
      <c r="A212" t="s">
        <v>310</v>
      </c>
      <c r="B212">
        <v>1945.73</v>
      </c>
      <c r="C212">
        <v>898.42600000000004</v>
      </c>
      <c r="D212">
        <v>46.174199999999999</v>
      </c>
    </row>
    <row r="213" spans="1:4">
      <c r="A213" t="s">
        <v>523</v>
      </c>
      <c r="B213">
        <v>86.71</v>
      </c>
      <c r="C213">
        <v>40.07</v>
      </c>
      <c r="D213">
        <v>46.211500000000001</v>
      </c>
    </row>
    <row r="214" spans="1:4">
      <c r="A214" t="s">
        <v>513</v>
      </c>
      <c r="B214">
        <v>529.1</v>
      </c>
      <c r="C214">
        <v>246.6</v>
      </c>
      <c r="D214">
        <v>46.607399999999998</v>
      </c>
    </row>
    <row r="215" spans="1:4">
      <c r="A215" t="s">
        <v>320</v>
      </c>
      <c r="B215">
        <v>5068.84</v>
      </c>
      <c r="C215">
        <v>2368.3335999999999</v>
      </c>
      <c r="D215">
        <v>46.723300000000002</v>
      </c>
    </row>
    <row r="216" spans="1:4">
      <c r="A216" t="s">
        <v>51</v>
      </c>
      <c r="B216">
        <v>325.66000000000003</v>
      </c>
      <c r="C216">
        <v>152.245</v>
      </c>
      <c r="D216">
        <v>46.749600000000001</v>
      </c>
    </row>
    <row r="217" spans="1:4">
      <c r="A217" t="s">
        <v>633</v>
      </c>
      <c r="B217">
        <v>435.27</v>
      </c>
      <c r="C217">
        <v>205.73</v>
      </c>
      <c r="D217">
        <v>47.264899999999997</v>
      </c>
    </row>
    <row r="218" spans="1:4">
      <c r="A218" t="s">
        <v>707</v>
      </c>
      <c r="B218">
        <v>5223.18</v>
      </c>
      <c r="C218">
        <v>2490.1799999999998</v>
      </c>
      <c r="D218">
        <v>47.6755</v>
      </c>
    </row>
    <row r="219" spans="1:4">
      <c r="A219" t="s">
        <v>400</v>
      </c>
      <c r="B219">
        <v>600.79999999999995</v>
      </c>
      <c r="C219">
        <v>286.55</v>
      </c>
      <c r="D219">
        <v>47.694699999999997</v>
      </c>
    </row>
    <row r="220" spans="1:4">
      <c r="A220" t="s">
        <v>367</v>
      </c>
      <c r="B220">
        <v>5189.07</v>
      </c>
      <c r="C220">
        <v>2475.7269999999999</v>
      </c>
      <c r="D220">
        <v>47.7104</v>
      </c>
    </row>
    <row r="221" spans="1:4">
      <c r="A221" t="s">
        <v>276</v>
      </c>
      <c r="B221">
        <v>2767.56</v>
      </c>
      <c r="C221">
        <v>1339.02</v>
      </c>
      <c r="D221">
        <v>48.382599999999996</v>
      </c>
    </row>
    <row r="222" spans="1:4">
      <c r="A222" t="s">
        <v>16</v>
      </c>
      <c r="B222">
        <v>1678.66</v>
      </c>
      <c r="C222">
        <v>815.77</v>
      </c>
      <c r="D222">
        <v>48.596400000000003</v>
      </c>
    </row>
    <row r="223" spans="1:4">
      <c r="A223" t="s">
        <v>392</v>
      </c>
      <c r="B223">
        <v>1322.8</v>
      </c>
      <c r="C223">
        <v>643.23</v>
      </c>
      <c r="D223">
        <v>48.626300000000001</v>
      </c>
    </row>
    <row r="224" spans="1:4">
      <c r="A224" t="s">
        <v>297</v>
      </c>
      <c r="B224">
        <v>5812.24</v>
      </c>
      <c r="C224">
        <v>2832.76</v>
      </c>
      <c r="D224">
        <v>48.7378</v>
      </c>
    </row>
    <row r="225" spans="1:4">
      <c r="A225" t="s">
        <v>393</v>
      </c>
      <c r="B225">
        <v>449.49</v>
      </c>
      <c r="C225">
        <v>219.61</v>
      </c>
      <c r="D225">
        <v>48.857500000000002</v>
      </c>
    </row>
    <row r="226" spans="1:4">
      <c r="A226" t="s">
        <v>584</v>
      </c>
      <c r="B226">
        <v>20848</v>
      </c>
      <c r="C226">
        <v>10240.5244</v>
      </c>
      <c r="D226">
        <v>49.119900000000001</v>
      </c>
    </row>
    <row r="227" spans="1:4">
      <c r="A227" t="s">
        <v>353</v>
      </c>
      <c r="B227">
        <v>7674</v>
      </c>
      <c r="C227">
        <v>3777.6559000000002</v>
      </c>
      <c r="D227">
        <v>49.226599999999998</v>
      </c>
    </row>
    <row r="228" spans="1:4">
      <c r="A228" t="s">
        <v>144</v>
      </c>
      <c r="B228">
        <v>748.23</v>
      </c>
      <c r="C228">
        <v>371.28699999999998</v>
      </c>
      <c r="D228">
        <v>49.622</v>
      </c>
    </row>
    <row r="229" spans="1:4">
      <c r="A229" t="s">
        <v>291</v>
      </c>
      <c r="B229">
        <v>787.44</v>
      </c>
      <c r="C229">
        <v>392.45</v>
      </c>
      <c r="D229">
        <v>49.838700000000003</v>
      </c>
    </row>
    <row r="230" spans="1:4">
      <c r="A230" t="s">
        <v>190</v>
      </c>
      <c r="B230">
        <v>2130.63</v>
      </c>
      <c r="C230">
        <v>1065.7550000000001</v>
      </c>
      <c r="D230">
        <v>50.020600000000002</v>
      </c>
    </row>
    <row r="231" spans="1:4">
      <c r="A231" t="s">
        <v>68</v>
      </c>
      <c r="B231">
        <v>1262.6600000000001</v>
      </c>
      <c r="C231">
        <v>631.97</v>
      </c>
      <c r="D231">
        <v>50.050600000000003</v>
      </c>
    </row>
    <row r="232" spans="1:4">
      <c r="A232" t="s">
        <v>658</v>
      </c>
      <c r="B232">
        <v>304.49</v>
      </c>
      <c r="C232">
        <v>153.07400000000001</v>
      </c>
      <c r="D232">
        <v>50.272199999999998</v>
      </c>
    </row>
    <row r="233" spans="1:4">
      <c r="A233" t="s">
        <v>565</v>
      </c>
      <c r="B233">
        <v>288.89</v>
      </c>
      <c r="C233">
        <v>145.43</v>
      </c>
      <c r="D233">
        <v>50.340899999999998</v>
      </c>
    </row>
    <row r="234" spans="1:4">
      <c r="A234" t="s">
        <v>148</v>
      </c>
      <c r="B234">
        <v>522.86</v>
      </c>
      <c r="C234">
        <v>263.44</v>
      </c>
      <c r="D234">
        <v>50.384399999999999</v>
      </c>
    </row>
    <row r="235" spans="1:4">
      <c r="A235" t="s">
        <v>247</v>
      </c>
      <c r="B235">
        <v>58.66</v>
      </c>
      <c r="C235">
        <v>29.667999999999999</v>
      </c>
      <c r="D235">
        <v>50.5762</v>
      </c>
    </row>
    <row r="236" spans="1:4">
      <c r="A236" t="s">
        <v>574</v>
      </c>
      <c r="B236">
        <v>2304</v>
      </c>
      <c r="C236">
        <v>1168</v>
      </c>
      <c r="D236">
        <v>50.694400000000002</v>
      </c>
    </row>
    <row r="237" spans="1:4">
      <c r="A237" t="s">
        <v>74</v>
      </c>
      <c r="B237">
        <v>433.33</v>
      </c>
      <c r="C237">
        <v>220.285</v>
      </c>
      <c r="D237">
        <v>50.835299999999997</v>
      </c>
    </row>
    <row r="238" spans="1:4">
      <c r="A238" t="s">
        <v>55</v>
      </c>
      <c r="B238">
        <v>622.91999999999996</v>
      </c>
      <c r="C238">
        <v>316.89999999999998</v>
      </c>
      <c r="D238">
        <v>50.8733</v>
      </c>
    </row>
    <row r="239" spans="1:4">
      <c r="A239" t="s">
        <v>461</v>
      </c>
      <c r="B239">
        <v>458.46</v>
      </c>
      <c r="C239">
        <v>235.77</v>
      </c>
      <c r="D239">
        <v>51.426499999999997</v>
      </c>
    </row>
    <row r="240" spans="1:4">
      <c r="A240" t="s">
        <v>679</v>
      </c>
      <c r="B240">
        <v>305.05</v>
      </c>
      <c r="C240">
        <v>157.477</v>
      </c>
      <c r="D240">
        <v>51.6233</v>
      </c>
    </row>
    <row r="241" spans="1:4">
      <c r="A241" t="s">
        <v>161</v>
      </c>
      <c r="B241">
        <v>862.56</v>
      </c>
      <c r="C241">
        <v>445.72500000000002</v>
      </c>
      <c r="D241">
        <v>51.674599999999998</v>
      </c>
    </row>
    <row r="242" spans="1:4">
      <c r="A242" t="s">
        <v>135</v>
      </c>
      <c r="B242">
        <v>897.11</v>
      </c>
      <c r="C242">
        <v>464.49400000000003</v>
      </c>
      <c r="D242">
        <v>51.776699999999998</v>
      </c>
    </row>
    <row r="243" spans="1:4">
      <c r="A243" t="s">
        <v>742</v>
      </c>
      <c r="B243">
        <v>1584.48</v>
      </c>
      <c r="C243">
        <v>821.80190000000005</v>
      </c>
      <c r="D243">
        <v>51.865699999999997</v>
      </c>
    </row>
    <row r="244" spans="1:4">
      <c r="A244" t="s">
        <v>154</v>
      </c>
      <c r="B244">
        <v>113.04</v>
      </c>
      <c r="C244">
        <v>58.66</v>
      </c>
      <c r="D244">
        <v>51.893099999999997</v>
      </c>
    </row>
    <row r="245" spans="1:4">
      <c r="A245" t="s">
        <v>567</v>
      </c>
      <c r="B245">
        <v>1689.32</v>
      </c>
      <c r="C245">
        <v>877.64</v>
      </c>
      <c r="D245">
        <v>51.952199999999998</v>
      </c>
    </row>
    <row r="246" spans="1:4">
      <c r="A246" t="s">
        <v>356</v>
      </c>
      <c r="B246">
        <v>3161.36</v>
      </c>
      <c r="C246">
        <v>1648.1855</v>
      </c>
      <c r="D246">
        <v>52.135300000000001</v>
      </c>
    </row>
    <row r="247" spans="1:4">
      <c r="A247" t="s">
        <v>270</v>
      </c>
      <c r="B247">
        <v>2441.48</v>
      </c>
      <c r="C247">
        <v>1275.0999999999999</v>
      </c>
      <c r="D247">
        <v>52.226500000000001</v>
      </c>
    </row>
    <row r="248" spans="1:4">
      <c r="A248" t="s">
        <v>539</v>
      </c>
      <c r="B248">
        <v>2488.1799999999998</v>
      </c>
      <c r="C248">
        <v>1300.21</v>
      </c>
      <c r="D248">
        <v>52.255400000000002</v>
      </c>
    </row>
    <row r="249" spans="1:4">
      <c r="A249" t="s">
        <v>324</v>
      </c>
      <c r="B249">
        <v>7823.4</v>
      </c>
      <c r="C249">
        <v>4095.13</v>
      </c>
      <c r="D249">
        <v>52.3446</v>
      </c>
    </row>
    <row r="250" spans="1:4">
      <c r="A250" t="s">
        <v>295</v>
      </c>
      <c r="B250">
        <v>797.62</v>
      </c>
      <c r="C250">
        <v>418.60849999999999</v>
      </c>
      <c r="D250">
        <v>52.482100000000003</v>
      </c>
    </row>
    <row r="251" spans="1:4">
      <c r="A251" t="s">
        <v>99</v>
      </c>
      <c r="B251">
        <v>667.05</v>
      </c>
      <c r="C251">
        <v>350.12599999999998</v>
      </c>
      <c r="D251">
        <v>52.488700000000001</v>
      </c>
    </row>
    <row r="252" spans="1:4">
      <c r="A252" t="s">
        <v>108</v>
      </c>
      <c r="B252">
        <v>5735.37</v>
      </c>
      <c r="C252">
        <v>3020.5187000000001</v>
      </c>
      <c r="D252">
        <v>52.664700000000003</v>
      </c>
    </row>
    <row r="253" spans="1:4">
      <c r="A253" t="s">
        <v>140</v>
      </c>
      <c r="B253">
        <v>840.15</v>
      </c>
      <c r="C253">
        <v>442.55</v>
      </c>
      <c r="D253">
        <v>52.6751</v>
      </c>
    </row>
    <row r="254" spans="1:4">
      <c r="A254" t="s">
        <v>386</v>
      </c>
      <c r="B254">
        <v>96963.38</v>
      </c>
      <c r="C254">
        <v>51169.305099999998</v>
      </c>
      <c r="D254">
        <v>52.771700000000003</v>
      </c>
    </row>
    <row r="255" spans="1:4">
      <c r="A255" t="s">
        <v>692</v>
      </c>
      <c r="B255">
        <v>2445.5300000000002</v>
      </c>
      <c r="C255">
        <v>1292.46</v>
      </c>
      <c r="D255">
        <v>52.849800000000002</v>
      </c>
    </row>
    <row r="256" spans="1:4">
      <c r="A256" t="s">
        <v>562</v>
      </c>
      <c r="B256">
        <v>95198.399999999994</v>
      </c>
      <c r="C256">
        <v>50539.494599999998</v>
      </c>
      <c r="D256">
        <v>53.088500000000003</v>
      </c>
    </row>
    <row r="257" spans="1:4">
      <c r="A257" t="s">
        <v>42</v>
      </c>
      <c r="B257">
        <v>393.35</v>
      </c>
      <c r="C257">
        <v>209.4</v>
      </c>
      <c r="D257">
        <v>53.234999999999999</v>
      </c>
    </row>
    <row r="258" spans="1:4">
      <c r="A258" t="s">
        <v>160</v>
      </c>
      <c r="B258">
        <v>4411.78</v>
      </c>
      <c r="C258">
        <v>2350.48</v>
      </c>
      <c r="D258">
        <v>53.277299999999997</v>
      </c>
    </row>
    <row r="259" spans="1:4">
      <c r="A259" t="s">
        <v>798</v>
      </c>
      <c r="B259">
        <v>3630</v>
      </c>
      <c r="C259">
        <v>1937.1</v>
      </c>
      <c r="D259">
        <v>53.363599999999998</v>
      </c>
    </row>
    <row r="260" spans="1:4">
      <c r="A260" t="s">
        <v>5</v>
      </c>
      <c r="B260">
        <v>264.08</v>
      </c>
      <c r="C260">
        <v>141.19</v>
      </c>
      <c r="D260">
        <v>53.464799999999997</v>
      </c>
    </row>
    <row r="261" spans="1:4">
      <c r="A261" t="s">
        <v>182</v>
      </c>
      <c r="B261">
        <v>1723</v>
      </c>
      <c r="C261">
        <v>922.14</v>
      </c>
      <c r="D261">
        <v>53.519399999999997</v>
      </c>
    </row>
    <row r="262" spans="1:4">
      <c r="A262" t="s">
        <v>359</v>
      </c>
      <c r="B262">
        <v>9235.02</v>
      </c>
      <c r="C262">
        <v>4947.58</v>
      </c>
      <c r="D262">
        <v>53.574100000000001</v>
      </c>
    </row>
    <row r="263" spans="1:4">
      <c r="A263" t="s">
        <v>214</v>
      </c>
      <c r="B263">
        <v>1040</v>
      </c>
      <c r="C263">
        <v>558</v>
      </c>
      <c r="D263">
        <v>53.653799999999997</v>
      </c>
    </row>
    <row r="264" spans="1:4">
      <c r="A264" t="s">
        <v>257</v>
      </c>
      <c r="B264">
        <v>1258.8</v>
      </c>
      <c r="C264">
        <v>676.8</v>
      </c>
      <c r="D264">
        <v>53.7654</v>
      </c>
    </row>
    <row r="265" spans="1:4">
      <c r="A265" t="s">
        <v>210</v>
      </c>
      <c r="B265">
        <v>3233.79</v>
      </c>
      <c r="C265">
        <v>1742.22</v>
      </c>
      <c r="D265">
        <v>53.875399999999999</v>
      </c>
    </row>
    <row r="266" spans="1:4">
      <c r="A266" t="s">
        <v>709</v>
      </c>
      <c r="B266">
        <v>4140.07</v>
      </c>
      <c r="C266">
        <v>2242.1354999999999</v>
      </c>
      <c r="D266">
        <v>54.1569</v>
      </c>
    </row>
    <row r="267" spans="1:4">
      <c r="A267" t="s">
        <v>614</v>
      </c>
      <c r="B267">
        <v>432</v>
      </c>
      <c r="C267">
        <v>234</v>
      </c>
      <c r="D267">
        <v>54.166600000000003</v>
      </c>
    </row>
    <row r="268" spans="1:4">
      <c r="A268" t="s">
        <v>21</v>
      </c>
      <c r="B268">
        <v>263.49</v>
      </c>
      <c r="C268">
        <v>142.81</v>
      </c>
      <c r="D268">
        <v>54.199399999999997</v>
      </c>
    </row>
    <row r="269" spans="1:4">
      <c r="A269" t="s">
        <v>326</v>
      </c>
      <c r="B269">
        <v>2346.2399999999998</v>
      </c>
      <c r="C269">
        <v>1282.94</v>
      </c>
      <c r="D269">
        <v>54.680599999999998</v>
      </c>
    </row>
    <row r="270" spans="1:4">
      <c r="A270" t="s">
        <v>343</v>
      </c>
      <c r="B270">
        <v>13069.38</v>
      </c>
      <c r="C270">
        <v>7160.1</v>
      </c>
      <c r="D270">
        <v>54.785299999999999</v>
      </c>
    </row>
    <row r="271" spans="1:4">
      <c r="A271" t="s">
        <v>176</v>
      </c>
      <c r="B271">
        <v>712.4</v>
      </c>
      <c r="C271">
        <v>392.07</v>
      </c>
      <c r="D271">
        <v>55.034999999999997</v>
      </c>
    </row>
    <row r="272" spans="1:4">
      <c r="A272" t="s">
        <v>566</v>
      </c>
      <c r="B272">
        <v>618.82000000000005</v>
      </c>
      <c r="C272">
        <v>340.84</v>
      </c>
      <c r="D272">
        <v>55.079000000000001</v>
      </c>
    </row>
    <row r="273" spans="1:4">
      <c r="A273" t="s">
        <v>800</v>
      </c>
      <c r="B273">
        <v>1466.8</v>
      </c>
      <c r="C273">
        <v>808.04</v>
      </c>
      <c r="D273">
        <v>55.0886</v>
      </c>
    </row>
    <row r="274" spans="1:4">
      <c r="A274" t="s">
        <v>6</v>
      </c>
      <c r="B274">
        <v>3877.59</v>
      </c>
      <c r="C274">
        <v>2136.2199999999998</v>
      </c>
      <c r="D274">
        <v>55.0914</v>
      </c>
    </row>
    <row r="275" spans="1:4">
      <c r="A275" t="s">
        <v>801</v>
      </c>
      <c r="B275">
        <v>1178.6400000000001</v>
      </c>
      <c r="C275">
        <v>652.09</v>
      </c>
      <c r="D275">
        <v>55.325600000000001</v>
      </c>
    </row>
    <row r="276" spans="1:4">
      <c r="A276" t="s">
        <v>646</v>
      </c>
      <c r="B276">
        <v>120</v>
      </c>
      <c r="C276">
        <v>66.44</v>
      </c>
      <c r="D276">
        <v>55.366599999999998</v>
      </c>
    </row>
    <row r="277" spans="1:4">
      <c r="A277" t="s">
        <v>63</v>
      </c>
      <c r="B277">
        <v>1855.68</v>
      </c>
      <c r="C277">
        <v>1033.1300000000001</v>
      </c>
      <c r="D277">
        <v>55.673900000000003</v>
      </c>
    </row>
    <row r="278" spans="1:4">
      <c r="A278" t="s">
        <v>384</v>
      </c>
      <c r="B278">
        <v>30339</v>
      </c>
      <c r="C278">
        <v>16988.598999999998</v>
      </c>
      <c r="D278">
        <v>55.995899999999999</v>
      </c>
    </row>
    <row r="279" spans="1:4">
      <c r="A279" t="s">
        <v>704</v>
      </c>
      <c r="B279">
        <v>1100</v>
      </c>
      <c r="C279">
        <v>616</v>
      </c>
      <c r="D279">
        <v>56</v>
      </c>
    </row>
    <row r="280" spans="1:4">
      <c r="A280" t="s">
        <v>803</v>
      </c>
      <c r="B280">
        <v>1030.49</v>
      </c>
      <c r="C280">
        <v>578.09</v>
      </c>
      <c r="D280">
        <v>56.098500000000001</v>
      </c>
    </row>
    <row r="281" spans="1:4">
      <c r="A281" t="s">
        <v>89</v>
      </c>
      <c r="B281">
        <v>309.33999999999997</v>
      </c>
      <c r="C281">
        <v>174.04</v>
      </c>
      <c r="D281">
        <v>56.261699999999998</v>
      </c>
    </row>
    <row r="282" spans="1:4">
      <c r="A282" t="s">
        <v>206</v>
      </c>
      <c r="B282">
        <v>1241.78</v>
      </c>
      <c r="C282">
        <v>702.13</v>
      </c>
      <c r="D282">
        <v>56.542200000000001</v>
      </c>
    </row>
    <row r="283" spans="1:4">
      <c r="A283" t="s">
        <v>558</v>
      </c>
      <c r="B283">
        <v>860</v>
      </c>
      <c r="C283">
        <v>486.86</v>
      </c>
      <c r="D283">
        <v>56.611600000000003</v>
      </c>
    </row>
    <row r="284" spans="1:4">
      <c r="A284" t="s">
        <v>272</v>
      </c>
      <c r="B284">
        <v>2499.79</v>
      </c>
      <c r="C284">
        <v>1416.08</v>
      </c>
      <c r="D284">
        <v>56.6479</v>
      </c>
    </row>
    <row r="285" spans="1:4">
      <c r="A285" t="s">
        <v>24</v>
      </c>
      <c r="B285">
        <v>108.94</v>
      </c>
      <c r="C285">
        <v>61.76</v>
      </c>
      <c r="D285">
        <v>56.691699999999997</v>
      </c>
    </row>
    <row r="286" spans="1:4">
      <c r="A286" t="s">
        <v>259</v>
      </c>
      <c r="B286">
        <v>3365.23</v>
      </c>
      <c r="C286">
        <v>1909.21</v>
      </c>
      <c r="D286">
        <v>56.733400000000003</v>
      </c>
    </row>
    <row r="287" spans="1:4">
      <c r="A287" t="s">
        <v>156</v>
      </c>
      <c r="B287">
        <v>2199.14</v>
      </c>
      <c r="C287">
        <v>1251.04</v>
      </c>
      <c r="D287">
        <v>56.887599999999999</v>
      </c>
    </row>
    <row r="288" spans="1:4">
      <c r="A288" t="s">
        <v>739</v>
      </c>
      <c r="B288">
        <v>4355.6000000000004</v>
      </c>
      <c r="C288">
        <v>2482</v>
      </c>
      <c r="D288">
        <v>56.984099999999998</v>
      </c>
    </row>
    <row r="289" spans="1:4">
      <c r="A289" t="s">
        <v>395</v>
      </c>
      <c r="B289">
        <v>161.1</v>
      </c>
      <c r="C289">
        <v>92.54</v>
      </c>
      <c r="D289">
        <v>57.442500000000003</v>
      </c>
    </row>
    <row r="290" spans="1:4">
      <c r="A290" t="s">
        <v>561</v>
      </c>
      <c r="B290">
        <v>7614.66</v>
      </c>
      <c r="C290">
        <v>4381.0200000000004</v>
      </c>
      <c r="D290">
        <v>57.533999999999999</v>
      </c>
    </row>
    <row r="291" spans="1:4">
      <c r="A291" t="s">
        <v>246</v>
      </c>
      <c r="B291">
        <v>989.34</v>
      </c>
      <c r="C291">
        <v>574.08000000000004</v>
      </c>
      <c r="D291">
        <v>58.026499999999999</v>
      </c>
    </row>
    <row r="292" spans="1:4">
      <c r="A292" t="s">
        <v>64</v>
      </c>
      <c r="B292">
        <v>3536</v>
      </c>
      <c r="C292">
        <v>2057.89</v>
      </c>
      <c r="D292">
        <v>58.1982</v>
      </c>
    </row>
    <row r="293" spans="1:4">
      <c r="A293" t="s">
        <v>165</v>
      </c>
      <c r="B293">
        <v>2706.05</v>
      </c>
      <c r="C293">
        <v>1580.29</v>
      </c>
      <c r="D293">
        <v>58.398400000000002</v>
      </c>
    </row>
    <row r="294" spans="1:4">
      <c r="A294" t="s">
        <v>119</v>
      </c>
      <c r="B294">
        <v>3164.86</v>
      </c>
      <c r="C294">
        <v>1848.5719999999999</v>
      </c>
      <c r="D294">
        <v>58.409199999999998</v>
      </c>
    </row>
    <row r="295" spans="1:4">
      <c r="A295" t="s">
        <v>50</v>
      </c>
      <c r="B295">
        <v>336.26</v>
      </c>
      <c r="C295">
        <v>196.94</v>
      </c>
      <c r="D295">
        <v>58.567700000000002</v>
      </c>
    </row>
    <row r="296" spans="1:4">
      <c r="A296" t="s">
        <v>813</v>
      </c>
      <c r="B296">
        <v>9.43</v>
      </c>
      <c r="C296">
        <v>5.53</v>
      </c>
      <c r="D296">
        <v>58.642600000000002</v>
      </c>
    </row>
    <row r="297" spans="1:4">
      <c r="A297" t="s">
        <v>577</v>
      </c>
      <c r="B297">
        <v>953</v>
      </c>
      <c r="C297">
        <v>566.05999999999995</v>
      </c>
      <c r="D297">
        <v>59.397599999999997</v>
      </c>
    </row>
    <row r="298" spans="1:4">
      <c r="A298" t="s">
        <v>95</v>
      </c>
      <c r="B298">
        <v>858.25</v>
      </c>
      <c r="C298">
        <v>510.42399999999998</v>
      </c>
      <c r="D298">
        <v>59.4726</v>
      </c>
    </row>
    <row r="299" spans="1:4">
      <c r="A299" t="s">
        <v>405</v>
      </c>
      <c r="B299">
        <v>1522.3</v>
      </c>
      <c r="C299">
        <v>905.9</v>
      </c>
      <c r="D299">
        <v>59.508600000000001</v>
      </c>
    </row>
    <row r="300" spans="1:4">
      <c r="A300" t="s">
        <v>92</v>
      </c>
      <c r="B300">
        <v>1421.56</v>
      </c>
      <c r="C300">
        <v>851.06</v>
      </c>
      <c r="D300">
        <v>59.868000000000002</v>
      </c>
    </row>
    <row r="301" spans="1:4">
      <c r="A301" t="s">
        <v>196</v>
      </c>
      <c r="B301">
        <v>673.85</v>
      </c>
      <c r="C301">
        <v>404.02</v>
      </c>
      <c r="D301">
        <v>59.956899999999997</v>
      </c>
    </row>
    <row r="302" spans="1:4">
      <c r="A302" t="s">
        <v>521</v>
      </c>
      <c r="B302">
        <v>315.70999999999998</v>
      </c>
      <c r="C302">
        <v>189.52500000000001</v>
      </c>
      <c r="D302">
        <v>60.031300000000002</v>
      </c>
    </row>
    <row r="303" spans="1:4">
      <c r="A303" t="s">
        <v>194</v>
      </c>
      <c r="B303">
        <v>1790.56</v>
      </c>
      <c r="C303">
        <v>1075.3630000000001</v>
      </c>
      <c r="D303">
        <v>60.057299999999998</v>
      </c>
    </row>
    <row r="304" spans="1:4">
      <c r="A304" t="s">
        <v>371</v>
      </c>
      <c r="B304">
        <v>355.7</v>
      </c>
      <c r="C304">
        <v>213.64</v>
      </c>
      <c r="D304">
        <v>60.061799999999998</v>
      </c>
    </row>
    <row r="305" spans="1:4">
      <c r="A305" t="s">
        <v>528</v>
      </c>
      <c r="B305">
        <v>74.48</v>
      </c>
      <c r="C305">
        <v>44.887999999999998</v>
      </c>
      <c r="D305">
        <v>60.268500000000003</v>
      </c>
    </row>
    <row r="306" spans="1:4">
      <c r="A306" t="s">
        <v>126</v>
      </c>
      <c r="B306">
        <v>1235.9000000000001</v>
      </c>
      <c r="C306">
        <v>746.8</v>
      </c>
      <c r="D306">
        <v>60.425600000000003</v>
      </c>
    </row>
    <row r="307" spans="1:4">
      <c r="A307" t="s">
        <v>557</v>
      </c>
      <c r="B307">
        <v>2784.44</v>
      </c>
      <c r="C307">
        <v>1686.36</v>
      </c>
      <c r="D307">
        <v>60.563699999999997</v>
      </c>
    </row>
    <row r="308" spans="1:4">
      <c r="A308" t="s">
        <v>80</v>
      </c>
      <c r="B308">
        <v>1340.21</v>
      </c>
      <c r="C308">
        <v>813.47</v>
      </c>
      <c r="D308">
        <v>60.697200000000002</v>
      </c>
    </row>
    <row r="309" spans="1:4">
      <c r="A309" t="s">
        <v>88</v>
      </c>
      <c r="B309">
        <v>843.67</v>
      </c>
      <c r="C309">
        <v>512.46799999999996</v>
      </c>
      <c r="D309">
        <v>60.742699999999999</v>
      </c>
    </row>
    <row r="310" spans="1:4">
      <c r="A310" t="s">
        <v>618</v>
      </c>
      <c r="B310">
        <v>150.29</v>
      </c>
      <c r="C310">
        <v>91.7</v>
      </c>
      <c r="D310">
        <v>61.015300000000003</v>
      </c>
    </row>
    <row r="311" spans="1:4">
      <c r="A311" t="s">
        <v>267</v>
      </c>
      <c r="B311">
        <v>1549.4</v>
      </c>
      <c r="C311">
        <v>946.75599999999997</v>
      </c>
      <c r="D311">
        <v>61.104599999999998</v>
      </c>
    </row>
    <row r="312" spans="1:4">
      <c r="A312" t="s">
        <v>450</v>
      </c>
      <c r="B312">
        <v>393.78</v>
      </c>
      <c r="C312">
        <v>240.95</v>
      </c>
      <c r="D312">
        <v>61.188899999999997</v>
      </c>
    </row>
    <row r="313" spans="1:4">
      <c r="A313" t="s">
        <v>526</v>
      </c>
      <c r="B313">
        <v>78.14</v>
      </c>
      <c r="C313">
        <v>47.89</v>
      </c>
      <c r="D313">
        <v>61.287399999999998</v>
      </c>
    </row>
    <row r="314" spans="1:4">
      <c r="A314" t="s">
        <v>145</v>
      </c>
      <c r="B314">
        <v>1247.53</v>
      </c>
      <c r="C314">
        <v>767.01</v>
      </c>
      <c r="D314">
        <v>61.482199999999999</v>
      </c>
    </row>
    <row r="315" spans="1:4">
      <c r="A315" t="s">
        <v>118</v>
      </c>
      <c r="B315">
        <v>431</v>
      </c>
      <c r="C315">
        <v>266.10000000000002</v>
      </c>
      <c r="D315">
        <v>61.740099999999998</v>
      </c>
    </row>
    <row r="316" spans="1:4">
      <c r="A316" t="s">
        <v>731</v>
      </c>
      <c r="B316">
        <v>125.03</v>
      </c>
      <c r="C316">
        <v>77.25</v>
      </c>
      <c r="D316">
        <v>61.7851</v>
      </c>
    </row>
    <row r="317" spans="1:4">
      <c r="A317" t="s">
        <v>446</v>
      </c>
      <c r="B317">
        <v>73.38</v>
      </c>
      <c r="C317">
        <v>45.4</v>
      </c>
      <c r="D317">
        <v>61.869700000000002</v>
      </c>
    </row>
    <row r="318" spans="1:4">
      <c r="A318" t="s">
        <v>45</v>
      </c>
      <c r="B318">
        <v>425.02</v>
      </c>
      <c r="C318">
        <v>263.02999999999997</v>
      </c>
      <c r="D318">
        <v>61.886400000000002</v>
      </c>
    </row>
    <row r="319" spans="1:4">
      <c r="A319" t="s">
        <v>90</v>
      </c>
      <c r="B319">
        <v>290.81</v>
      </c>
      <c r="C319">
        <v>180.071</v>
      </c>
      <c r="D319">
        <v>61.920400000000001</v>
      </c>
    </row>
    <row r="320" spans="1:4">
      <c r="A320" t="s">
        <v>282</v>
      </c>
      <c r="B320">
        <v>362.47</v>
      </c>
      <c r="C320">
        <v>224.96</v>
      </c>
      <c r="D320">
        <v>62.063000000000002</v>
      </c>
    </row>
    <row r="321" spans="1:4">
      <c r="A321" t="s">
        <v>36</v>
      </c>
      <c r="B321">
        <v>359.16</v>
      </c>
      <c r="C321">
        <v>223.262</v>
      </c>
      <c r="D321">
        <v>62.162199999999999</v>
      </c>
    </row>
    <row r="322" spans="1:4">
      <c r="A322" t="s">
        <v>591</v>
      </c>
      <c r="B322">
        <v>1169.07</v>
      </c>
      <c r="C322">
        <v>728.64</v>
      </c>
      <c r="D322">
        <v>62.3264</v>
      </c>
    </row>
    <row r="323" spans="1:4">
      <c r="A323" t="s">
        <v>15</v>
      </c>
      <c r="B323">
        <v>124.31</v>
      </c>
      <c r="C323">
        <v>77.578000000000003</v>
      </c>
      <c r="D323">
        <v>62.406799999999997</v>
      </c>
    </row>
    <row r="324" spans="1:4">
      <c r="A324" t="s">
        <v>714</v>
      </c>
      <c r="B324">
        <v>850.33</v>
      </c>
      <c r="C324">
        <v>530.87</v>
      </c>
      <c r="D324">
        <v>62.430999999999997</v>
      </c>
    </row>
    <row r="325" spans="1:4">
      <c r="A325" t="s">
        <v>124</v>
      </c>
      <c r="B325">
        <v>2184.04</v>
      </c>
      <c r="C325">
        <v>1364.268</v>
      </c>
      <c r="D325">
        <v>62.465299999999999</v>
      </c>
    </row>
    <row r="326" spans="1:4">
      <c r="A326" t="s">
        <v>47</v>
      </c>
      <c r="B326">
        <v>146.62</v>
      </c>
      <c r="C326">
        <v>91.608000000000004</v>
      </c>
      <c r="D326">
        <v>62.479799999999997</v>
      </c>
    </row>
    <row r="327" spans="1:4">
      <c r="A327" t="s">
        <v>805</v>
      </c>
      <c r="B327">
        <v>193.7</v>
      </c>
      <c r="C327">
        <v>121.18</v>
      </c>
      <c r="D327">
        <v>62.560600000000001</v>
      </c>
    </row>
    <row r="328" spans="1:4">
      <c r="A328" t="s">
        <v>192</v>
      </c>
      <c r="B328">
        <v>171.49</v>
      </c>
      <c r="C328">
        <v>107.37</v>
      </c>
      <c r="D328">
        <v>62.61</v>
      </c>
    </row>
    <row r="329" spans="1:4">
      <c r="A329" t="s">
        <v>211</v>
      </c>
      <c r="B329">
        <v>422.98</v>
      </c>
      <c r="C329">
        <v>264.89999999999998</v>
      </c>
      <c r="D329">
        <v>62.627000000000002</v>
      </c>
    </row>
    <row r="330" spans="1:4">
      <c r="A330" t="s">
        <v>265</v>
      </c>
      <c r="B330">
        <v>4232.07</v>
      </c>
      <c r="C330">
        <v>2654.38</v>
      </c>
      <c r="D330">
        <v>62.720599999999997</v>
      </c>
    </row>
    <row r="331" spans="1:4">
      <c r="A331" t="s">
        <v>12</v>
      </c>
      <c r="B331">
        <v>286.45999999999998</v>
      </c>
      <c r="C331">
        <v>179.82</v>
      </c>
      <c r="D331">
        <v>62.773099999999999</v>
      </c>
    </row>
    <row r="332" spans="1:4">
      <c r="A332" t="s">
        <v>170</v>
      </c>
      <c r="B332">
        <v>569.20000000000005</v>
      </c>
      <c r="C332">
        <v>357.98</v>
      </c>
      <c r="D332">
        <v>62.8917</v>
      </c>
    </row>
    <row r="333" spans="1:4">
      <c r="A333" t="s">
        <v>39</v>
      </c>
      <c r="B333">
        <v>211.76</v>
      </c>
      <c r="C333">
        <v>133.36000000000001</v>
      </c>
      <c r="D333">
        <v>62.976900000000001</v>
      </c>
    </row>
    <row r="334" spans="1:4">
      <c r="A334" t="s">
        <v>78</v>
      </c>
      <c r="B334">
        <v>1485.34</v>
      </c>
      <c r="C334">
        <v>937.74199999999996</v>
      </c>
      <c r="D334">
        <v>63.133099999999999</v>
      </c>
    </row>
    <row r="335" spans="1:4">
      <c r="A335" t="s">
        <v>103</v>
      </c>
      <c r="B335">
        <v>1493.3</v>
      </c>
      <c r="C335">
        <v>942.89300000000003</v>
      </c>
      <c r="D335">
        <v>63.141500000000001</v>
      </c>
    </row>
    <row r="336" spans="1:4">
      <c r="A336" t="s">
        <v>514</v>
      </c>
      <c r="B336">
        <v>2270.46</v>
      </c>
      <c r="C336">
        <v>1441.5419999999999</v>
      </c>
      <c r="D336">
        <v>63.491100000000003</v>
      </c>
    </row>
    <row r="337" spans="1:4">
      <c r="A337" t="s">
        <v>239</v>
      </c>
      <c r="B337">
        <v>57.24</v>
      </c>
      <c r="C337">
        <v>36.36</v>
      </c>
      <c r="D337">
        <v>63.521999999999998</v>
      </c>
    </row>
    <row r="338" spans="1:4">
      <c r="A338" t="s">
        <v>383</v>
      </c>
      <c r="B338">
        <v>36090</v>
      </c>
      <c r="C338">
        <v>23058.692999999999</v>
      </c>
      <c r="D338">
        <v>63.892099999999999</v>
      </c>
    </row>
    <row r="339" spans="1:4">
      <c r="A339" t="s">
        <v>524</v>
      </c>
      <c r="B339">
        <v>355.59</v>
      </c>
      <c r="C339">
        <v>227.745</v>
      </c>
      <c r="D339">
        <v>64.046999999999997</v>
      </c>
    </row>
    <row r="340" spans="1:4">
      <c r="A340" t="s">
        <v>698</v>
      </c>
      <c r="B340">
        <v>54.9</v>
      </c>
      <c r="C340">
        <v>35.24</v>
      </c>
      <c r="D340">
        <v>64.189400000000006</v>
      </c>
    </row>
    <row r="341" spans="1:4">
      <c r="A341" t="s">
        <v>153</v>
      </c>
      <c r="B341">
        <v>1476.4</v>
      </c>
      <c r="C341">
        <v>955.09849999999994</v>
      </c>
      <c r="D341">
        <v>64.691000000000003</v>
      </c>
    </row>
    <row r="342" spans="1:4">
      <c r="A342" t="s">
        <v>20</v>
      </c>
      <c r="B342">
        <v>214.93</v>
      </c>
      <c r="C342">
        <v>139.22</v>
      </c>
      <c r="D342">
        <v>64.774500000000003</v>
      </c>
    </row>
    <row r="343" spans="1:4">
      <c r="A343" t="s">
        <v>344</v>
      </c>
      <c r="B343">
        <v>925</v>
      </c>
      <c r="C343">
        <v>604.5</v>
      </c>
      <c r="D343">
        <v>65.351299999999995</v>
      </c>
    </row>
    <row r="344" spans="1:4">
      <c r="A344" t="s">
        <v>507</v>
      </c>
      <c r="B344">
        <v>14351.81</v>
      </c>
      <c r="C344">
        <v>9391.0310000000009</v>
      </c>
      <c r="D344">
        <v>65.434399999999997</v>
      </c>
    </row>
    <row r="345" spans="1:4">
      <c r="A345" t="s">
        <v>235</v>
      </c>
      <c r="B345">
        <v>787.5</v>
      </c>
      <c r="C345">
        <v>519.82000000000005</v>
      </c>
      <c r="D345">
        <v>66.008799999999994</v>
      </c>
    </row>
    <row r="346" spans="1:4">
      <c r="A346" t="s">
        <v>563</v>
      </c>
      <c r="B346">
        <v>216</v>
      </c>
      <c r="C346">
        <v>143.22</v>
      </c>
      <c r="D346">
        <v>66.305499999999995</v>
      </c>
    </row>
    <row r="347" spans="1:4">
      <c r="A347" t="s">
        <v>534</v>
      </c>
      <c r="B347">
        <v>2150.2399999999998</v>
      </c>
      <c r="C347">
        <v>1426.2950000000001</v>
      </c>
      <c r="D347">
        <v>66.331800000000001</v>
      </c>
    </row>
    <row r="348" spans="1:4">
      <c r="A348" t="s">
        <v>578</v>
      </c>
      <c r="B348">
        <v>1165</v>
      </c>
      <c r="C348">
        <v>773.1</v>
      </c>
      <c r="D348">
        <v>66.360500000000002</v>
      </c>
    </row>
    <row r="349" spans="1:4">
      <c r="A349" t="s">
        <v>200</v>
      </c>
      <c r="B349">
        <v>108.22</v>
      </c>
      <c r="C349">
        <v>71.819999999999993</v>
      </c>
      <c r="D349">
        <v>66.364800000000002</v>
      </c>
    </row>
    <row r="350" spans="1:4">
      <c r="A350" t="s">
        <v>448</v>
      </c>
      <c r="B350">
        <v>684.35</v>
      </c>
      <c r="C350">
        <v>455.15</v>
      </c>
      <c r="D350">
        <v>66.508300000000006</v>
      </c>
    </row>
    <row r="351" spans="1:4">
      <c r="A351" t="s">
        <v>34</v>
      </c>
      <c r="B351">
        <v>246.84</v>
      </c>
      <c r="C351">
        <v>167.4</v>
      </c>
      <c r="D351">
        <v>67.8172</v>
      </c>
    </row>
    <row r="352" spans="1:4">
      <c r="A352" t="s">
        <v>205</v>
      </c>
      <c r="B352">
        <v>800</v>
      </c>
      <c r="C352">
        <v>555.5</v>
      </c>
      <c r="D352">
        <v>69.4375</v>
      </c>
    </row>
    <row r="353" spans="1:4">
      <c r="A353" t="s">
        <v>549</v>
      </c>
      <c r="B353">
        <v>247.78</v>
      </c>
      <c r="C353">
        <v>172.27</v>
      </c>
      <c r="D353">
        <v>69.525300000000001</v>
      </c>
    </row>
    <row r="354" spans="1:4">
      <c r="A354" t="s">
        <v>155</v>
      </c>
      <c r="B354">
        <v>4386.3999999999996</v>
      </c>
      <c r="C354">
        <v>3088.4</v>
      </c>
      <c r="D354">
        <v>70.408500000000004</v>
      </c>
    </row>
    <row r="355" spans="1:4">
      <c r="A355" t="s">
        <v>408</v>
      </c>
      <c r="B355">
        <v>1176.04</v>
      </c>
      <c r="C355">
        <v>830.68</v>
      </c>
      <c r="D355">
        <v>70.633600000000001</v>
      </c>
    </row>
    <row r="356" spans="1:4">
      <c r="A356" t="s">
        <v>737</v>
      </c>
      <c r="B356">
        <v>200.83</v>
      </c>
      <c r="C356">
        <v>146.02000000000001</v>
      </c>
      <c r="D356">
        <v>72.708200000000005</v>
      </c>
    </row>
    <row r="357" spans="1:4">
      <c r="A357" t="s">
        <v>332</v>
      </c>
      <c r="B357">
        <v>3658.98</v>
      </c>
      <c r="C357">
        <v>2688.47</v>
      </c>
      <c r="D357">
        <v>73.475899999999996</v>
      </c>
    </row>
    <row r="358" spans="1:4">
      <c r="A358" t="s">
        <v>83</v>
      </c>
      <c r="B358">
        <v>803.2</v>
      </c>
      <c r="C358">
        <v>592.428</v>
      </c>
      <c r="D358">
        <v>73.758399999999995</v>
      </c>
    </row>
    <row r="359" spans="1:4">
      <c r="A359" t="s">
        <v>808</v>
      </c>
      <c r="B359">
        <v>101.5</v>
      </c>
      <c r="C359">
        <v>75.197000000000003</v>
      </c>
      <c r="D359">
        <v>74.085700000000003</v>
      </c>
    </row>
    <row r="360" spans="1:4">
      <c r="A360" t="s">
        <v>715</v>
      </c>
      <c r="B360">
        <v>290</v>
      </c>
      <c r="C360">
        <v>219.1</v>
      </c>
      <c r="D360">
        <v>75.551699999999997</v>
      </c>
    </row>
    <row r="361" spans="1:4">
      <c r="A361" t="s">
        <v>162</v>
      </c>
      <c r="B361">
        <v>2940</v>
      </c>
      <c r="C361">
        <v>2241.9</v>
      </c>
      <c r="D361">
        <v>76.255099999999999</v>
      </c>
    </row>
    <row r="362" spans="1:4">
      <c r="A362" t="s">
        <v>139</v>
      </c>
      <c r="B362">
        <v>240</v>
      </c>
      <c r="C362">
        <v>184.28</v>
      </c>
      <c r="D362">
        <v>76.783299999999997</v>
      </c>
    </row>
    <row r="363" spans="1:4">
      <c r="A363" t="s">
        <v>331</v>
      </c>
      <c r="B363">
        <v>8202.25</v>
      </c>
      <c r="C363">
        <v>6416.06</v>
      </c>
      <c r="D363">
        <v>78.223100000000002</v>
      </c>
    </row>
    <row r="364" spans="1:4">
      <c r="A364" t="s">
        <v>648</v>
      </c>
      <c r="B364">
        <v>75</v>
      </c>
      <c r="C364">
        <v>59.25</v>
      </c>
      <c r="D364">
        <v>79</v>
      </c>
    </row>
    <row r="365" spans="1:4">
      <c r="A365" t="s">
        <v>372</v>
      </c>
      <c r="B365">
        <v>1035</v>
      </c>
      <c r="C365">
        <v>827.64</v>
      </c>
      <c r="D365">
        <v>79.965199999999996</v>
      </c>
    </row>
    <row r="366" spans="1:4">
      <c r="A366" t="s">
        <v>571</v>
      </c>
      <c r="B366">
        <v>610</v>
      </c>
      <c r="C366">
        <v>494.95</v>
      </c>
      <c r="D366">
        <v>81.139300000000006</v>
      </c>
    </row>
    <row r="367" spans="1:4">
      <c r="A367" t="s">
        <v>164</v>
      </c>
      <c r="B367">
        <v>2155</v>
      </c>
      <c r="C367">
        <v>1766.32</v>
      </c>
      <c r="D367">
        <v>81.963800000000006</v>
      </c>
    </row>
    <row r="368" spans="1:4">
      <c r="A368" t="s">
        <v>202</v>
      </c>
      <c r="B368">
        <v>390</v>
      </c>
      <c r="C368">
        <v>320.33999999999997</v>
      </c>
      <c r="D368">
        <v>82.138400000000004</v>
      </c>
    </row>
    <row r="369" spans="1:4">
      <c r="A369" t="s">
        <v>683</v>
      </c>
      <c r="B369">
        <v>500</v>
      </c>
      <c r="C369">
        <v>415.91</v>
      </c>
      <c r="D369">
        <v>83.182000000000002</v>
      </c>
    </row>
    <row r="370" spans="1:4">
      <c r="A370" t="s">
        <v>293</v>
      </c>
      <c r="B370">
        <v>4882.28</v>
      </c>
      <c r="C370">
        <v>4091.48</v>
      </c>
      <c r="D370">
        <v>83.802599999999998</v>
      </c>
    </row>
    <row r="371" spans="1:4">
      <c r="A371" t="s">
        <v>453</v>
      </c>
      <c r="B371">
        <v>600</v>
      </c>
      <c r="C371">
        <v>503.55</v>
      </c>
      <c r="D371">
        <v>83.924999999999997</v>
      </c>
    </row>
    <row r="372" spans="1:4">
      <c r="A372" t="s">
        <v>171</v>
      </c>
      <c r="B372">
        <v>1300</v>
      </c>
      <c r="C372">
        <v>1108.18</v>
      </c>
      <c r="D372">
        <v>85.244600000000005</v>
      </c>
    </row>
    <row r="373" spans="1:4">
      <c r="A373" t="s">
        <v>654</v>
      </c>
      <c r="B373">
        <v>220</v>
      </c>
      <c r="C373">
        <v>195.74</v>
      </c>
      <c r="D373">
        <v>88.972700000000003</v>
      </c>
    </row>
    <row r="374" spans="1:4">
      <c r="A374" t="s">
        <v>459</v>
      </c>
      <c r="B374">
        <v>330</v>
      </c>
      <c r="C374">
        <v>303</v>
      </c>
      <c r="D374">
        <v>91.818100000000001</v>
      </c>
    </row>
    <row r="375" spans="1:4">
      <c r="A375" t="s">
        <v>817</v>
      </c>
      <c r="B375">
        <v>1808.8</v>
      </c>
      <c r="C375">
        <v>1674.11</v>
      </c>
      <c r="D375">
        <v>92.553600000000003</v>
      </c>
    </row>
    <row r="376" spans="1:4">
      <c r="A376" t="s">
        <v>41</v>
      </c>
      <c r="B376">
        <v>100</v>
      </c>
      <c r="C376">
        <v>93.92</v>
      </c>
      <c r="D376">
        <v>93.92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2021 BEZ CLP</vt:lpstr>
      <vt:lpstr>I K</vt:lpstr>
      <vt:lpstr>II K</vt:lpstr>
      <vt:lpstr>III K</vt:lpstr>
      <vt:lpstr>IV K</vt:lpstr>
      <vt:lpstr>2021 Opiekun</vt:lpstr>
      <vt:lpstr>Obliczenia</vt:lpstr>
      <vt:lpstr>WYLICZENIA</vt:lpstr>
      <vt:lpstr>Plan Roczny</vt:lpstr>
      <vt:lpstr>Epson21</vt:lpstr>
      <vt:lpstr>Epson Q1</vt:lpstr>
      <vt:lpstr>Epson Q2</vt:lpstr>
      <vt:lpstr>Epson Q3</vt:lpstr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Handlowy1</dc:creator>
  <cp:lastModifiedBy>Katarzyna O.</cp:lastModifiedBy>
  <dcterms:created xsi:type="dcterms:W3CDTF">2016-07-01T12:35:26Z</dcterms:created>
  <dcterms:modified xsi:type="dcterms:W3CDTF">2022-09-13T11:15:59Z</dcterms:modified>
</cp:coreProperties>
</file>