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O17" i="1" l="1"/>
  <c r="K2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O16" i="1" l="1"/>
  <c r="O15" i="1"/>
  <c r="O14" i="1"/>
  <c r="O13" i="1"/>
  <c r="O12" i="1"/>
  <c r="O9" i="1"/>
  <c r="O8" i="1"/>
  <c r="O7" i="1"/>
  <c r="O6" i="1"/>
  <c r="O5" i="1"/>
  <c r="O4" i="1"/>
  <c r="O3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E11" i="1" l="1"/>
  <c r="H11" i="1"/>
  <c r="N11" i="1"/>
  <c r="N9" i="1"/>
  <c r="N8" i="1"/>
  <c r="N5" i="1"/>
  <c r="N3" i="1"/>
  <c r="H9" i="1"/>
  <c r="H8" i="1"/>
  <c r="H5" i="1"/>
  <c r="H3" i="1"/>
  <c r="E10" i="1"/>
  <c r="E7" i="1"/>
  <c r="E6" i="1"/>
  <c r="E16" i="1"/>
  <c r="E14" i="1"/>
  <c r="E13" i="1"/>
  <c r="E15" i="1"/>
  <c r="E12" i="1"/>
  <c r="E9" i="1"/>
  <c r="E8" i="1"/>
  <c r="E5" i="1"/>
  <c r="E4" i="1"/>
  <c r="E3" i="1"/>
  <c r="E2" i="1"/>
  <c r="K3" i="1"/>
  <c r="K11" i="1"/>
  <c r="K9" i="1"/>
  <c r="K8" i="1"/>
  <c r="K5" i="1"/>
  <c r="K4" i="1"/>
  <c r="K10" i="1"/>
  <c r="O10" i="1" s="1"/>
  <c r="K7" i="1"/>
  <c r="K6" i="1"/>
  <c r="K16" i="1"/>
  <c r="K14" i="1"/>
  <c r="K13" i="1"/>
  <c r="K15" i="1"/>
  <c r="K12" i="1"/>
  <c r="N2" i="1"/>
  <c r="O2" i="1" s="1"/>
  <c r="H2" i="1"/>
  <c r="O11" i="1" l="1"/>
  <c r="P11" i="1" s="1"/>
  <c r="I2" i="1"/>
  <c r="P2" i="1" s="1"/>
  <c r="P10" i="1"/>
  <c r="P12" i="1"/>
  <c r="P6" i="1"/>
  <c r="P7" i="1"/>
  <c r="P16" i="1"/>
  <c r="P4" i="1"/>
  <c r="P9" i="1"/>
  <c r="P13" i="1"/>
  <c r="P15" i="1"/>
  <c r="P14" i="1"/>
  <c r="P3" i="1" l="1"/>
  <c r="P5" i="1"/>
  <c r="P8" i="1"/>
  <c r="P17" i="1" l="1"/>
</calcChain>
</file>

<file path=xl/comments1.xml><?xml version="1.0" encoding="utf-8"?>
<comments xmlns="http://schemas.openxmlformats.org/spreadsheetml/2006/main">
  <authors>
    <author>katarzynao</author>
  </authors>
  <commentList>
    <comment ref="E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40% pensji zasadniczej</t>
        </r>
      </text>
    </comment>
    <comment ref="K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J10" authorId="0">
      <text>
        <r>
          <rPr>
            <b/>
            <sz val="9"/>
            <color indexed="81"/>
            <rFont val="Tahoma"/>
            <charset val="1"/>
          </rPr>
          <t>katarzynao:</t>
        </r>
        <r>
          <rPr>
            <sz val="9"/>
            <color indexed="81"/>
            <rFont val="Tahoma"/>
            <charset val="1"/>
          </rPr>
          <t xml:space="preserve">
od 1 kwietnia 2017</t>
        </r>
      </text>
    </comment>
  </commentList>
</comments>
</file>

<file path=xl/sharedStrings.xml><?xml version="1.0" encoding="utf-8"?>
<sst xmlns="http://schemas.openxmlformats.org/spreadsheetml/2006/main" count="32" uniqueCount="30">
  <si>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</si>
  <si>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</si>
  <si>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</si>
  <si>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</si>
  <si>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</si>
  <si>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</si>
  <si>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</si>
  <si>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</si>
  <si>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</si>
  <si>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</si>
  <si>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</si>
  <si>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Lorenc Katarzyna</t>
  </si>
  <si>
    <t>Zagaja Agnieszka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</si>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</sst>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4" fontId="4" fillId="0" borderId="0" xfId="0" applyNumberFormat="1" applyFont="1"/>
    <xf numFmtId="4" fontId="5" fillId="0" borderId="0" xfId="0" applyNumberFormat="1" applyFont="1"/>
    <xf numFmtId="4" fontId="3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14" fontId="10" fillId="0" borderId="0" xfId="0" applyNumberFormat="1" applyFont="1"/>
    <xf numFmtId="4" fontId="10" fillId="0" borderId="0" xfId="0" applyNumberFormat="1" applyFont="1"/>
    <xf numFmtId="4" fontId="7" fillId="0" borderId="0" xfId="0" applyNumberFormat="1" applyFont="1"/>
    <xf numFmtId="4" fontId="8" fillId="0" borderId="0" xfId="0" applyNumberFormat="1" applyFont="1"/>
    <xf numFmtId="4" fontId="9" fillId="0" borderId="0" xfId="0" applyNumberFormat="1" applyFont="1"/>
    <xf numFmtId="4" fontId="13" fillId="0" borderId="0" xfId="0" applyNumberFormat="1" applyFont="1"/>
    <xf numFmtId="9" fontId="10" fillId="0" borderId="0" xfId="2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O18" sqref="O18"/>
    </sheetView>
  </sheetViews>
  <sheetFormatPr defaultRowHeight="15" x14ac:dyDescent="0.25"/>
  <cols>
    <col min="1" max="1" width="18.140625" customWidth="1"/>
    <col min="2" max="2" width="10.85546875" customWidth="1"/>
    <col min="3" max="3" width="4.5703125" customWidth="1"/>
    <col min="4" max="4" width="9.28515625" customWidth="1"/>
    <col min="5" max="5" width="10.7109375" customWidth="1"/>
    <col min="6" max="6" width="10.140625" customWidth="1"/>
    <col min="7" max="7" width="8.140625" customWidth="1"/>
    <col min="8" max="8" width="11.7109375" customWidth="1"/>
    <col min="9" max="9" width="9.28515625" style="1" customWidth="1"/>
    <col min="10" max="10" width="9.42578125" customWidth="1"/>
    <col min="11" max="11" width="10.5703125" customWidth="1"/>
    <col min="12" max="12" width="9.85546875" customWidth="1"/>
    <col min="13" max="13" width="7.5703125" customWidth="1"/>
    <col min="14" max="14" width="12.140625" customWidth="1"/>
    <col min="15" max="16" width="10" customWidth="1"/>
  </cols>
  <sheetData>
    <row r="1" spans="1:17" s="5" customFormat="1" ht="53.25" customHeight="1" x14ac:dyDescent="0.2">
      <c r="A1" s="5" t="s">
        <v>15</v>
      </c>
      <c r="B1" s="5" t="s">
        <v>16</v>
      </c>
      <c r="C1" s="5" t="s">
        <v>17</v>
      </c>
      <c r="D1" s="5" t="s">
        <v>18</v>
      </c>
      <c r="E1" s="5" t="s">
        <v>22</v>
      </c>
      <c r="F1" s="5" t="s">
        <v>19</v>
      </c>
      <c r="G1" s="5" t="s">
        <v>26</v>
      </c>
      <c r="H1" s="5" t="s">
        <v>23</v>
      </c>
      <c r="I1" s="6" t="s">
        <v>24</v>
      </c>
      <c r="J1" s="5" t="s">
        <v>20</v>
      </c>
      <c r="K1" s="5" t="s">
        <v>28</v>
      </c>
      <c r="L1" s="5" t="s">
        <v>19</v>
      </c>
      <c r="M1" s="5" t="s">
        <v>26</v>
      </c>
      <c r="N1" s="5" t="s">
        <v>29</v>
      </c>
      <c r="O1" s="7" t="s">
        <v>25</v>
      </c>
      <c r="P1" s="8" t="s">
        <v>21</v>
      </c>
      <c r="Q1" s="5" t="s">
        <v>27</v>
      </c>
    </row>
    <row r="2" spans="1:17" s="9" customFormat="1" ht="12.75" x14ac:dyDescent="0.2">
      <c r="A2" s="9" t="s">
        <v>14</v>
      </c>
      <c r="B2" s="10">
        <v>37622</v>
      </c>
      <c r="C2" s="9">
        <v>13</v>
      </c>
      <c r="D2" s="11">
        <v>7500</v>
      </c>
      <c r="E2" s="11">
        <f>D2*40%</f>
        <v>3000</v>
      </c>
      <c r="F2" s="11">
        <v>1250</v>
      </c>
      <c r="G2" s="11">
        <v>91.666666666666671</v>
      </c>
      <c r="H2" s="11">
        <f>D2/12</f>
        <v>625</v>
      </c>
      <c r="I2" s="12">
        <f t="shared" ref="I2:I16" si="0">SUM(D2:H2)</f>
        <v>12466.666666666666</v>
      </c>
      <c r="J2" s="11">
        <v>8000</v>
      </c>
      <c r="K2" s="11">
        <f>J2/2</f>
        <v>4000</v>
      </c>
      <c r="L2" s="11">
        <v>1600</v>
      </c>
      <c r="M2" s="11">
        <v>98.8</v>
      </c>
      <c r="N2" s="11">
        <f>J2/12</f>
        <v>666.66666666666663</v>
      </c>
      <c r="O2" s="13">
        <f t="shared" ref="O2:O16" si="1">SUM(J2:N2)</f>
        <v>14365.466666666665</v>
      </c>
      <c r="P2" s="14">
        <f t="shared" ref="P2:P16" si="2">O2-I2</f>
        <v>1898.7999999999993</v>
      </c>
      <c r="Q2" s="16">
        <f>O2/I2</f>
        <v>1.1523101604278074</v>
      </c>
    </row>
    <row r="3" spans="1:17" s="9" customFormat="1" ht="12.75" x14ac:dyDescent="0.2">
      <c r="A3" s="9" t="s">
        <v>0</v>
      </c>
      <c r="B3" s="10">
        <v>39722</v>
      </c>
      <c r="C3" s="9">
        <v>8</v>
      </c>
      <c r="D3" s="11">
        <v>4160</v>
      </c>
      <c r="E3" s="11">
        <f>D3/2</f>
        <v>2080</v>
      </c>
      <c r="F3" s="11">
        <v>0</v>
      </c>
      <c r="G3" s="11">
        <v>91.666666666666671</v>
      </c>
      <c r="H3" s="11">
        <f>(D3*2)/12</f>
        <v>693.33333333333337</v>
      </c>
      <c r="I3" s="12">
        <f t="shared" si="0"/>
        <v>7025</v>
      </c>
      <c r="J3" s="11">
        <v>4560</v>
      </c>
      <c r="K3" s="11">
        <f>J3/2</f>
        <v>2280</v>
      </c>
      <c r="L3" s="11">
        <v>0</v>
      </c>
      <c r="M3" s="11">
        <v>98.8</v>
      </c>
      <c r="N3" s="11">
        <f>(J3*2)/12</f>
        <v>760</v>
      </c>
      <c r="O3" s="13">
        <f t="shared" si="1"/>
        <v>7698.8</v>
      </c>
      <c r="P3" s="14">
        <f t="shared" si="2"/>
        <v>673.80000000000018</v>
      </c>
      <c r="Q3" s="16">
        <f t="shared" ref="Q3:Q16" si="3">O3/I3</f>
        <v>1.0959145907473309</v>
      </c>
    </row>
    <row r="4" spans="1:17" s="9" customFormat="1" ht="12.75" x14ac:dyDescent="0.2">
      <c r="A4" s="9" t="s">
        <v>5</v>
      </c>
      <c r="B4" s="10">
        <v>38308</v>
      </c>
      <c r="C4" s="9">
        <v>12</v>
      </c>
      <c r="D4" s="11">
        <v>4400</v>
      </c>
      <c r="E4" s="11">
        <f>D4*10%</f>
        <v>440</v>
      </c>
      <c r="F4" s="11">
        <v>500</v>
      </c>
      <c r="G4" s="11">
        <v>91.666666666666671</v>
      </c>
      <c r="H4" s="11"/>
      <c r="I4" s="12">
        <f t="shared" si="0"/>
        <v>5431.666666666667</v>
      </c>
      <c r="J4" s="11">
        <v>4700</v>
      </c>
      <c r="K4" s="11">
        <f>J4*10%</f>
        <v>470</v>
      </c>
      <c r="L4" s="11">
        <v>900</v>
      </c>
      <c r="M4" s="11">
        <v>98.8</v>
      </c>
      <c r="N4" s="11"/>
      <c r="O4" s="13">
        <f t="shared" si="1"/>
        <v>6168.8</v>
      </c>
      <c r="P4" s="14">
        <f t="shared" si="2"/>
        <v>737.13333333333321</v>
      </c>
      <c r="Q4" s="16">
        <f t="shared" si="3"/>
        <v>1.1357103405952746</v>
      </c>
    </row>
    <row r="5" spans="1:17" s="9" customFormat="1" ht="12.75" x14ac:dyDescent="0.2">
      <c r="A5" s="9" t="s">
        <v>1</v>
      </c>
      <c r="B5" s="10">
        <v>40725</v>
      </c>
      <c r="C5" s="9">
        <v>5</v>
      </c>
      <c r="D5" s="11">
        <v>3100</v>
      </c>
      <c r="E5" s="11">
        <f>D5/2</f>
        <v>1550</v>
      </c>
      <c r="F5" s="11">
        <v>0</v>
      </c>
      <c r="G5" s="11">
        <v>91.666666666666671</v>
      </c>
      <c r="H5" s="11">
        <f>(D5*2)/12</f>
        <v>516.66666666666663</v>
      </c>
      <c r="I5" s="12">
        <f t="shared" si="0"/>
        <v>5258.3333333333339</v>
      </c>
      <c r="J5" s="11">
        <v>3500</v>
      </c>
      <c r="K5" s="11">
        <f>J5/2</f>
        <v>1750</v>
      </c>
      <c r="L5" s="11">
        <v>0</v>
      </c>
      <c r="M5" s="11">
        <v>98.8</v>
      </c>
      <c r="N5" s="11">
        <f>(J5*2)/12</f>
        <v>583.33333333333337</v>
      </c>
      <c r="O5" s="13">
        <f t="shared" si="1"/>
        <v>5932.1333333333332</v>
      </c>
      <c r="P5" s="14">
        <f t="shared" si="2"/>
        <v>673.79999999999927</v>
      </c>
      <c r="Q5" s="16">
        <f t="shared" si="3"/>
        <v>1.1281394611727416</v>
      </c>
    </row>
    <row r="6" spans="1:17" s="9" customFormat="1" ht="12.75" x14ac:dyDescent="0.2">
      <c r="A6" s="9" t="s">
        <v>13</v>
      </c>
      <c r="B6" s="10">
        <v>40391</v>
      </c>
      <c r="C6" s="9">
        <v>6</v>
      </c>
      <c r="D6" s="11">
        <v>4800</v>
      </c>
      <c r="E6" s="11">
        <f>D6*10%</f>
        <v>480</v>
      </c>
      <c r="F6" s="11">
        <v>500</v>
      </c>
      <c r="G6" s="11">
        <v>91.666666666666671</v>
      </c>
      <c r="H6" s="11"/>
      <c r="I6" s="12">
        <f t="shared" si="0"/>
        <v>5871.666666666667</v>
      </c>
      <c r="J6" s="11">
        <v>4800</v>
      </c>
      <c r="K6" s="11">
        <f>J6*10%</f>
        <v>480</v>
      </c>
      <c r="L6" s="11">
        <v>500</v>
      </c>
      <c r="M6" s="11">
        <v>98.8</v>
      </c>
      <c r="N6" s="11"/>
      <c r="O6" s="13">
        <f t="shared" si="1"/>
        <v>5878.8</v>
      </c>
      <c r="P6" s="14">
        <f t="shared" si="2"/>
        <v>7.1333333333332121</v>
      </c>
      <c r="Q6" s="16">
        <f t="shared" si="3"/>
        <v>1.0012148736871984</v>
      </c>
    </row>
    <row r="7" spans="1:17" s="9" customFormat="1" ht="12.75" x14ac:dyDescent="0.2">
      <c r="A7" s="9" t="s">
        <v>12</v>
      </c>
      <c r="B7" s="10">
        <v>38078</v>
      </c>
      <c r="C7" s="9">
        <v>12</v>
      </c>
      <c r="D7" s="11">
        <v>5000</v>
      </c>
      <c r="E7" s="11">
        <f>D7*10%</f>
        <v>500</v>
      </c>
      <c r="F7" s="11">
        <v>0</v>
      </c>
      <c r="G7" s="11">
        <v>91.666666666666671</v>
      </c>
      <c r="H7" s="11"/>
      <c r="I7" s="12">
        <f t="shared" si="0"/>
        <v>5591.666666666667</v>
      </c>
      <c r="J7" s="11">
        <v>5000</v>
      </c>
      <c r="K7" s="11">
        <f>J7*10%</f>
        <v>500</v>
      </c>
      <c r="L7" s="11">
        <v>0</v>
      </c>
      <c r="M7" s="11">
        <v>98.8</v>
      </c>
      <c r="N7" s="11"/>
      <c r="O7" s="13">
        <f t="shared" si="1"/>
        <v>5598.8</v>
      </c>
      <c r="P7" s="14">
        <f t="shared" si="2"/>
        <v>7.1333333333332121</v>
      </c>
      <c r="Q7" s="16">
        <f t="shared" si="3"/>
        <v>1.0012757078986587</v>
      </c>
    </row>
    <row r="8" spans="1:17" s="9" customFormat="1" ht="12.75" x14ac:dyDescent="0.2">
      <c r="A8" s="9" t="s">
        <v>2</v>
      </c>
      <c r="B8" s="10">
        <v>40878</v>
      </c>
      <c r="C8" s="9">
        <v>5</v>
      </c>
      <c r="D8" s="11">
        <v>2800</v>
      </c>
      <c r="E8" s="11">
        <f>D8/2</f>
        <v>1400</v>
      </c>
      <c r="F8" s="11">
        <v>0</v>
      </c>
      <c r="G8" s="11">
        <v>91.666666666666671</v>
      </c>
      <c r="H8" s="11">
        <f>(D8*2)/12</f>
        <v>466.66666666666669</v>
      </c>
      <c r="I8" s="12">
        <f t="shared" si="0"/>
        <v>4758.3333333333339</v>
      </c>
      <c r="J8" s="11">
        <v>3200</v>
      </c>
      <c r="K8" s="11">
        <f>J8/2</f>
        <v>1600</v>
      </c>
      <c r="L8" s="11">
        <v>0</v>
      </c>
      <c r="M8" s="11">
        <v>98.8</v>
      </c>
      <c r="N8" s="11">
        <f>(J8*2)/12</f>
        <v>533.33333333333337</v>
      </c>
      <c r="O8" s="13">
        <f t="shared" si="1"/>
        <v>5432.1333333333332</v>
      </c>
      <c r="P8" s="14">
        <f t="shared" si="2"/>
        <v>673.79999999999927</v>
      </c>
      <c r="Q8" s="16">
        <f t="shared" si="3"/>
        <v>1.1416042031523641</v>
      </c>
    </row>
    <row r="9" spans="1:17" s="9" customFormat="1" ht="12.75" x14ac:dyDescent="0.2">
      <c r="A9" s="9" t="s">
        <v>3</v>
      </c>
      <c r="B9" s="10">
        <v>41283</v>
      </c>
      <c r="C9" s="9">
        <v>3</v>
      </c>
      <c r="D9" s="11">
        <v>2800</v>
      </c>
      <c r="E9" s="11">
        <f>D9/2</f>
        <v>1400</v>
      </c>
      <c r="F9" s="11">
        <v>0</v>
      </c>
      <c r="G9" s="11">
        <v>91.666666666666671</v>
      </c>
      <c r="H9" s="11">
        <f>(D9*2)/12</f>
        <v>466.66666666666669</v>
      </c>
      <c r="I9" s="12">
        <f t="shared" si="0"/>
        <v>4758.3333333333339</v>
      </c>
      <c r="J9" s="11">
        <v>3200</v>
      </c>
      <c r="K9" s="11">
        <f>J9/2</f>
        <v>1600</v>
      </c>
      <c r="L9" s="11">
        <v>0</v>
      </c>
      <c r="M9" s="11">
        <v>98.8</v>
      </c>
      <c r="N9" s="11">
        <f>(J9*2)/12</f>
        <v>533.33333333333337</v>
      </c>
      <c r="O9" s="13">
        <f t="shared" si="1"/>
        <v>5432.1333333333332</v>
      </c>
      <c r="P9" s="14">
        <f t="shared" si="2"/>
        <v>673.79999999999927</v>
      </c>
      <c r="Q9" s="16">
        <f t="shared" si="3"/>
        <v>1.1416042031523641</v>
      </c>
    </row>
    <row r="10" spans="1:17" s="9" customFormat="1" ht="12.75" x14ac:dyDescent="0.2">
      <c r="A10" s="9" t="s">
        <v>11</v>
      </c>
      <c r="B10" s="10">
        <v>42648</v>
      </c>
      <c r="C10" s="9">
        <v>0</v>
      </c>
      <c r="D10" s="11">
        <v>4500</v>
      </c>
      <c r="E10" s="11">
        <f>D10*10%</f>
        <v>450</v>
      </c>
      <c r="F10" s="11">
        <v>0</v>
      </c>
      <c r="G10" s="11">
        <v>91.666666666666671</v>
      </c>
      <c r="H10" s="11"/>
      <c r="I10" s="12">
        <f t="shared" si="0"/>
        <v>5041.666666666667</v>
      </c>
      <c r="J10" s="11">
        <v>4800</v>
      </c>
      <c r="K10" s="11">
        <f>J10*10%</f>
        <v>480</v>
      </c>
      <c r="L10" s="11">
        <v>0</v>
      </c>
      <c r="M10" s="11">
        <v>98.8</v>
      </c>
      <c r="N10" s="11"/>
      <c r="O10" s="13">
        <f t="shared" si="1"/>
        <v>5378.8</v>
      </c>
      <c r="P10" s="14">
        <f t="shared" si="2"/>
        <v>337.13333333333321</v>
      </c>
      <c r="Q10" s="16">
        <f t="shared" si="3"/>
        <v>1.0668694214876033</v>
      </c>
    </row>
    <row r="11" spans="1:17" s="9" customFormat="1" ht="12.75" x14ac:dyDescent="0.2">
      <c r="A11" s="9" t="s">
        <v>4</v>
      </c>
      <c r="B11" s="10">
        <v>42717</v>
      </c>
      <c r="C11" s="9">
        <v>0</v>
      </c>
      <c r="D11" s="11">
        <v>2800</v>
      </c>
      <c r="E11" s="11">
        <f>D11/2</f>
        <v>1400</v>
      </c>
      <c r="F11" s="11">
        <v>0</v>
      </c>
      <c r="G11" s="11">
        <v>91.666666666666671</v>
      </c>
      <c r="H11" s="11">
        <f>(D11*2)/12</f>
        <v>466.66666666666669</v>
      </c>
      <c r="I11" s="12">
        <f t="shared" si="0"/>
        <v>4758.3333333333339</v>
      </c>
      <c r="J11" s="11">
        <v>2800</v>
      </c>
      <c r="K11" s="11">
        <f>J11/2</f>
        <v>1400</v>
      </c>
      <c r="L11" s="11">
        <v>0</v>
      </c>
      <c r="M11" s="11">
        <v>98.8</v>
      </c>
      <c r="N11" s="11">
        <f>(J11*2)/12</f>
        <v>466.66666666666669</v>
      </c>
      <c r="O11" s="13">
        <f t="shared" si="1"/>
        <v>4765.4666666666672</v>
      </c>
      <c r="P11" s="14">
        <f t="shared" si="2"/>
        <v>7.1333333333332121</v>
      </c>
      <c r="Q11" s="16">
        <f t="shared" si="3"/>
        <v>1.0014991243432574</v>
      </c>
    </row>
    <row r="12" spans="1:17" s="9" customFormat="1" ht="12.75" x14ac:dyDescent="0.2">
      <c r="A12" s="9" t="s">
        <v>9</v>
      </c>
      <c r="B12" s="10">
        <v>38596</v>
      </c>
      <c r="C12" s="9">
        <v>11</v>
      </c>
      <c r="D12" s="11">
        <v>3600</v>
      </c>
      <c r="E12" s="11">
        <f>D12*10%</f>
        <v>360</v>
      </c>
      <c r="F12" s="11">
        <v>0</v>
      </c>
      <c r="G12" s="11">
        <v>91.666666666666671</v>
      </c>
      <c r="H12" s="11"/>
      <c r="I12" s="12">
        <f t="shared" si="0"/>
        <v>4051.6666666666665</v>
      </c>
      <c r="J12" s="11">
        <v>4100</v>
      </c>
      <c r="K12" s="11">
        <f>J12*10%</f>
        <v>410</v>
      </c>
      <c r="L12" s="11">
        <v>0</v>
      </c>
      <c r="M12" s="11">
        <v>98.8</v>
      </c>
      <c r="N12" s="11"/>
      <c r="O12" s="13">
        <f t="shared" si="1"/>
        <v>4608.8</v>
      </c>
      <c r="P12" s="14">
        <f t="shared" si="2"/>
        <v>557.13333333333367</v>
      </c>
      <c r="Q12" s="16">
        <f t="shared" si="3"/>
        <v>1.1375071986836693</v>
      </c>
    </row>
    <row r="13" spans="1:17" s="9" customFormat="1" ht="12.75" x14ac:dyDescent="0.2">
      <c r="A13" s="9" t="s">
        <v>7</v>
      </c>
      <c r="B13" s="10">
        <v>41187</v>
      </c>
      <c r="C13" s="9">
        <v>4</v>
      </c>
      <c r="D13" s="11">
        <v>3000</v>
      </c>
      <c r="E13" s="11">
        <f>D13*10%</f>
        <v>300</v>
      </c>
      <c r="F13" s="11">
        <v>0</v>
      </c>
      <c r="G13" s="11">
        <v>91.666666666666671</v>
      </c>
      <c r="H13" s="11"/>
      <c r="I13" s="12">
        <f t="shared" si="0"/>
        <v>3391.6666666666665</v>
      </c>
      <c r="J13" s="11">
        <v>3450</v>
      </c>
      <c r="K13" s="11">
        <f>J13*10%</f>
        <v>345</v>
      </c>
      <c r="L13" s="11">
        <v>0</v>
      </c>
      <c r="M13" s="11">
        <v>98.8</v>
      </c>
      <c r="N13" s="11"/>
      <c r="O13" s="13">
        <f t="shared" si="1"/>
        <v>3893.8</v>
      </c>
      <c r="P13" s="14">
        <f t="shared" si="2"/>
        <v>502.13333333333367</v>
      </c>
      <c r="Q13" s="16">
        <f t="shared" si="3"/>
        <v>1.1480491400491402</v>
      </c>
    </row>
    <row r="14" spans="1:17" s="9" customFormat="1" ht="12.75" x14ac:dyDescent="0.2">
      <c r="A14" s="9" t="s">
        <v>6</v>
      </c>
      <c r="B14" s="10">
        <v>41456</v>
      </c>
      <c r="C14" s="9">
        <v>3</v>
      </c>
      <c r="D14" s="11">
        <v>3000</v>
      </c>
      <c r="E14" s="11">
        <f>D14*10%</f>
        <v>300</v>
      </c>
      <c r="F14" s="11">
        <v>0</v>
      </c>
      <c r="G14" s="11">
        <v>91.666666666666671</v>
      </c>
      <c r="H14" s="11"/>
      <c r="I14" s="12">
        <f t="shared" si="0"/>
        <v>3391.6666666666665</v>
      </c>
      <c r="J14" s="11">
        <v>3450</v>
      </c>
      <c r="K14" s="11">
        <f>J14*10%</f>
        <v>345</v>
      </c>
      <c r="L14" s="11">
        <v>0</v>
      </c>
      <c r="M14" s="11">
        <v>98.8</v>
      </c>
      <c r="N14" s="11"/>
      <c r="O14" s="13">
        <f t="shared" si="1"/>
        <v>3893.8</v>
      </c>
      <c r="P14" s="14">
        <f t="shared" si="2"/>
        <v>502.13333333333367</v>
      </c>
      <c r="Q14" s="16">
        <f t="shared" si="3"/>
        <v>1.1480491400491402</v>
      </c>
    </row>
    <row r="15" spans="1:17" s="9" customFormat="1" ht="12.75" x14ac:dyDescent="0.2">
      <c r="A15" s="9" t="s">
        <v>10</v>
      </c>
      <c r="B15" s="10">
        <v>42144</v>
      </c>
      <c r="C15" s="9">
        <v>1</v>
      </c>
      <c r="D15" s="11">
        <v>2900</v>
      </c>
      <c r="E15" s="11">
        <f>D15*10%</f>
        <v>290</v>
      </c>
      <c r="F15" s="11">
        <v>0</v>
      </c>
      <c r="G15" s="11">
        <v>91.666666666666671</v>
      </c>
      <c r="H15" s="11"/>
      <c r="I15" s="12">
        <f t="shared" si="0"/>
        <v>3281.6666666666665</v>
      </c>
      <c r="J15" s="11">
        <v>3350</v>
      </c>
      <c r="K15" s="11">
        <f>J15*10%</f>
        <v>335</v>
      </c>
      <c r="L15" s="11">
        <v>0</v>
      </c>
      <c r="M15" s="11">
        <v>98.8</v>
      </c>
      <c r="N15" s="11"/>
      <c r="O15" s="13">
        <f t="shared" si="1"/>
        <v>3783.8</v>
      </c>
      <c r="P15" s="14">
        <f t="shared" si="2"/>
        <v>502.13333333333367</v>
      </c>
      <c r="Q15" s="16">
        <f t="shared" si="3"/>
        <v>1.153011681056374</v>
      </c>
    </row>
    <row r="16" spans="1:17" x14ac:dyDescent="0.25">
      <c r="A16" s="9" t="s">
        <v>8</v>
      </c>
      <c r="B16" s="10">
        <v>39630</v>
      </c>
      <c r="C16" s="9">
        <v>8</v>
      </c>
      <c r="D16" s="11">
        <v>3150</v>
      </c>
      <c r="E16" s="11">
        <f>D16*10%</f>
        <v>315</v>
      </c>
      <c r="F16" s="11">
        <v>0</v>
      </c>
      <c r="G16" s="11">
        <v>91.666666666666671</v>
      </c>
      <c r="H16" s="11"/>
      <c r="I16" s="12">
        <f t="shared" si="0"/>
        <v>3556.6666666666665</v>
      </c>
      <c r="J16" s="11">
        <v>3350</v>
      </c>
      <c r="K16" s="11">
        <f>J16*10%</f>
        <v>335</v>
      </c>
      <c r="L16" s="11">
        <v>0</v>
      </c>
      <c r="M16" s="11">
        <v>98.8</v>
      </c>
      <c r="N16" s="11"/>
      <c r="O16" s="13">
        <f t="shared" si="1"/>
        <v>3783.8</v>
      </c>
      <c r="P16" s="14">
        <f t="shared" si="2"/>
        <v>227.13333333333367</v>
      </c>
      <c r="Q16" s="16">
        <f t="shared" si="3"/>
        <v>1.0638612933458296</v>
      </c>
    </row>
    <row r="17" spans="4:16" x14ac:dyDescent="0.25">
      <c r="D17" s="15"/>
      <c r="E17" s="15"/>
      <c r="F17" s="15"/>
      <c r="G17" s="15"/>
      <c r="H17" s="15"/>
      <c r="I17" s="2"/>
      <c r="J17" s="15"/>
      <c r="K17" s="15"/>
      <c r="L17" s="15"/>
      <c r="M17" s="15"/>
      <c r="N17" s="15"/>
      <c r="O17" s="3">
        <f>SUM(O2:O16)/15</f>
        <v>5774.3555555555567</v>
      </c>
      <c r="P17" s="4">
        <f>SUM(P2:P16)</f>
        <v>7980.3333333333303</v>
      </c>
    </row>
  </sheetData>
  <sortState ref="A2:P17">
    <sortCondition descending="1" ref="O2"/>
  </sortState>
  <pageMargins left="0.23622047244094491" right="0.23622047244094491" top="0.74803149606299213" bottom="0.74803149606299213" header="0.31496062992125984" footer="0.31496062992125984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2016-12-14T11:36:44Z</cp:lastPrinted>
  <dcterms:created xsi:type="dcterms:W3CDTF">2016-12-05T10:09:36Z</dcterms:created>
  <dcterms:modified xsi:type="dcterms:W3CDTF">2017-01-05T11:39:22Z</dcterms:modified>
</cp:coreProperties>
</file>