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35" windowWidth="14355" windowHeight="4170"/>
  </bookViews>
  <sheets>
    <sheet name="Arkusz1" sheetId="1" r:id="rId1"/>
    <sheet name="Arkusz2" sheetId="2" r:id="rId2"/>
    <sheet name="Arkusz3" sheetId="3" r:id="rId3"/>
  </sheets>
  <calcPr calcId="145621"/>
</workbook>
</file>

<file path=xl/calcChain.xml><?xml version="1.0" encoding="utf-8"?>
<calcChain xmlns="http://schemas.openxmlformats.org/spreadsheetml/2006/main">
  <c r="K19" i="1" l="1"/>
  <c r="I19" i="1"/>
  <c r="E19" i="1" s="1"/>
  <c r="I18" i="1"/>
  <c r="I17" i="1"/>
  <c r="I13" i="1"/>
  <c r="I11" i="1"/>
  <c r="I8" i="1"/>
  <c r="I6" i="1"/>
  <c r="E18" i="1" l="1"/>
  <c r="E17" i="1"/>
  <c r="E16" i="1"/>
  <c r="E15" i="1"/>
  <c r="E14" i="1"/>
  <c r="E13" i="1"/>
  <c r="E12" i="1"/>
  <c r="E11" i="1"/>
  <c r="E10" i="1"/>
  <c r="E9" i="1"/>
  <c r="E8" i="1"/>
  <c r="E7" i="1"/>
  <c r="E6" i="1"/>
  <c r="E5" i="1"/>
  <c r="E4" i="1"/>
  <c r="J23" i="1"/>
  <c r="J28" i="1"/>
  <c r="K12" i="1" l="1"/>
  <c r="K5" i="1"/>
  <c r="I22" i="1"/>
  <c r="I24" i="1" s="1"/>
  <c r="J21" i="1"/>
  <c r="J20" i="1"/>
  <c r="J19" i="1"/>
  <c r="J18" i="1"/>
  <c r="K18" i="1" s="1"/>
  <c r="J17" i="1"/>
  <c r="K17" i="1" s="1"/>
  <c r="J16" i="1"/>
  <c r="J15" i="1"/>
  <c r="J14" i="1"/>
  <c r="J13" i="1"/>
  <c r="K14" i="1" s="1"/>
  <c r="J12" i="1"/>
  <c r="J11" i="1"/>
  <c r="J10" i="1"/>
  <c r="K11" i="1" s="1"/>
  <c r="J9" i="1"/>
  <c r="J8" i="1"/>
  <c r="K9" i="1" s="1"/>
  <c r="J7" i="1"/>
  <c r="J6" i="1"/>
  <c r="K7" i="1" s="1"/>
  <c r="J5" i="1"/>
  <c r="J4" i="1"/>
  <c r="J22" i="1" l="1"/>
  <c r="J24" i="1" s="1"/>
  <c r="K16" i="1"/>
</calcChain>
</file>

<file path=xl/comments1.xml><?xml version="1.0" encoding="utf-8"?>
<comments xmlns="http://schemas.openxmlformats.org/spreadsheetml/2006/main">
  <authors>
    <author>katarzynao</author>
  </authors>
  <commentList>
    <comment ref="I23" authorId="0">
      <text>
        <r>
          <rPr>
            <b/>
            <sz val="9"/>
            <color indexed="81"/>
            <rFont val="Tahoma"/>
            <family val="2"/>
            <charset val="238"/>
          </rPr>
          <t>katarzynao:</t>
        </r>
        <r>
          <rPr>
            <sz val="9"/>
            <color indexed="81"/>
            <rFont val="Tahoma"/>
            <family val="2"/>
            <charset val="238"/>
          </rPr>
          <t xml:space="preserve">
2x400,00 szkolenia dodatkowe org. przez Szkołę Zarządzania Sprzedażą</t>
        </r>
      </text>
    </comment>
    <comment ref="H28" authorId="0">
      <text>
        <r>
          <rPr>
            <b/>
            <sz val="9"/>
            <color indexed="81"/>
            <rFont val="Tahoma"/>
            <family val="2"/>
            <charset val="238"/>
          </rPr>
          <t>katarzynao:</t>
        </r>
        <r>
          <rPr>
            <sz val="9"/>
            <color indexed="81"/>
            <rFont val="Tahoma"/>
            <family val="2"/>
            <charset val="238"/>
          </rPr>
          <t xml:space="preserve">
30 lekcji po 90 minut 1 raz w tygodniu (2 grupy)</t>
        </r>
      </text>
    </comment>
  </commentList>
</comments>
</file>

<file path=xl/sharedStrings.xml><?xml version="1.0" encoding="utf-8"?>
<sst xmlns="http://schemas.openxmlformats.org/spreadsheetml/2006/main" count="109" uniqueCount="65">
  <si>
    <t>Zagaja Agnieszka</t>
  </si>
  <si>
    <t>kurs języka angielskiego</t>
  </si>
  <si>
    <t>MAK Kraków</t>
  </si>
  <si>
    <t>Kraków</t>
  </si>
  <si>
    <t>Nazwisko i imię</t>
  </si>
  <si>
    <t>kurs/szkolenie</t>
  </si>
  <si>
    <t>od IV</t>
  </si>
  <si>
    <t>cena/h</t>
  </si>
  <si>
    <t>termin</t>
  </si>
  <si>
    <t>organizator</t>
  </si>
  <si>
    <t>miejscowość</t>
  </si>
  <si>
    <t>Lp.</t>
  </si>
  <si>
    <t>2.</t>
  </si>
  <si>
    <t>1.</t>
  </si>
  <si>
    <t>3.</t>
  </si>
  <si>
    <t>Sypień Tomasz</t>
  </si>
  <si>
    <t xml:space="preserve">4. </t>
  </si>
  <si>
    <t>warsztaty ROI/TCO</t>
  </si>
  <si>
    <t>29-30.06</t>
  </si>
  <si>
    <t>Centrum Promocji Informatyki</t>
  </si>
  <si>
    <t>Warszawa</t>
  </si>
  <si>
    <t>5.</t>
  </si>
  <si>
    <t>6.</t>
  </si>
  <si>
    <t>7.</t>
  </si>
  <si>
    <t>Choma Piotr</t>
  </si>
  <si>
    <t>sprzedaż doradczo-ekspercka</t>
  </si>
  <si>
    <t>Szkoła Zarządzania Sprzedażą</t>
  </si>
  <si>
    <t>8.</t>
  </si>
  <si>
    <t>Szwajdych Krzysztof</t>
  </si>
  <si>
    <t>9.</t>
  </si>
  <si>
    <t>Ciuśniak Barbara</t>
  </si>
  <si>
    <t>szkolenia księgowo-kadrowe</t>
  </si>
  <si>
    <t>Galeria Szkoleń</t>
  </si>
  <si>
    <t>IV-XII</t>
  </si>
  <si>
    <t>10.</t>
  </si>
  <si>
    <t>Biskupski Bartłomiej</t>
  </si>
  <si>
    <t>12.</t>
  </si>
  <si>
    <t>szkolenie handlowe</t>
  </si>
  <si>
    <t>w każdym miesiącu</t>
  </si>
  <si>
    <t>INSPIRE SOURCING Sp.j.</t>
  </si>
  <si>
    <t>11.</t>
  </si>
  <si>
    <t>Zagaja Mirosław</t>
  </si>
  <si>
    <t>zarządzanie działem sprzedaży</t>
  </si>
  <si>
    <t>13.</t>
  </si>
  <si>
    <t>Speak Up</t>
  </si>
  <si>
    <t>14.</t>
  </si>
  <si>
    <t>Kucharzyk Katarzyna</t>
  </si>
  <si>
    <t>15.</t>
  </si>
  <si>
    <t>Bałazińska Agata</t>
  </si>
  <si>
    <t>kurs języka angielskiego w firmie</t>
  </si>
  <si>
    <t>ilość godz.</t>
  </si>
  <si>
    <t>koszt całk.</t>
  </si>
  <si>
    <t>2 poziomy</t>
  </si>
  <si>
    <t>Zestawienie wniosków o dofinasowanie kształcenia pracowników w 2016 roku.</t>
  </si>
  <si>
    <t>25.04-26.04</t>
  </si>
  <si>
    <t>strategia marketingowa</t>
  </si>
  <si>
    <t>AVENHANSEN</t>
  </si>
  <si>
    <t>ang w firmie</t>
  </si>
  <si>
    <t>17.03-24.06 lub 20.10-20.01</t>
  </si>
  <si>
    <t>szkol. dod. SZS</t>
  </si>
  <si>
    <t>16.</t>
  </si>
  <si>
    <t>Łuszczek Łukasz</t>
  </si>
  <si>
    <t>IV-XI</t>
  </si>
  <si>
    <t xml:space="preserve">Profi-Lingua </t>
  </si>
  <si>
    <t>koszt Etisoft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</si>
</sst>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00B050"/>
      <name val="Calibri"/>
      <family val="2"/>
      <charset val="238"/>
      <scheme val="minor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2" fontId="0" fillId="0" borderId="0" xfId="0" applyNumberFormat="1"/>
    <xf numFmtId="0" fontId="1" fillId="0" borderId="0" xfId="0" applyFont="1"/>
    <xf numFmtId="0" fontId="2" fillId="0" borderId="0" xfId="0" applyFont="1"/>
    <xf numFmtId="0" fontId="1" fillId="0" borderId="1" xfId="0" applyFont="1" applyBorder="1"/>
    <xf numFmtId="9" fontId="1" fillId="0" borderId="1" xfId="0" applyNumberFormat="1" applyFont="1" applyBorder="1"/>
    <xf numFmtId="0" fontId="0" fillId="0" borderId="1" xfId="0" applyBorder="1"/>
    <xf numFmtId="0" fontId="0" fillId="2" borderId="0" xfId="0" applyFill="1"/>
    <xf numFmtId="2" fontId="0" fillId="2" borderId="0" xfId="0" applyNumberFormat="1" applyFill="1"/>
    <xf numFmtId="0" fontId="2" fillId="2" borderId="0" xfId="0" applyFont="1" applyFill="1"/>
    <xf numFmtId="0" fontId="0" fillId="3" borderId="0" xfId="0" applyFill="1"/>
    <xf numFmtId="2" fontId="0" fillId="3" borderId="0" xfId="0" applyNumberFormat="1" applyFill="1"/>
    <xf numFmtId="4" fontId="0" fillId="2" borderId="0" xfId="0" applyNumberFormat="1" applyFill="1"/>
    <xf numFmtId="4" fontId="0" fillId="0" borderId="0" xfId="0" applyNumberFormat="1"/>
    <xf numFmtId="4" fontId="0" fillId="0" borderId="1" xfId="0" applyNumberFormat="1" applyBorder="1"/>
    <xf numFmtId="4" fontId="1" fillId="0" borderId="0" xfId="0" applyNumberFormat="1" applyFont="1"/>
    <xf numFmtId="4" fontId="0" fillId="0" borderId="0" xfId="0" applyNumberFormat="1" applyBorder="1"/>
    <xf numFmtId="4" fontId="0" fillId="0" borderId="0" xfId="0" applyNumberFormat="1" applyFont="1" applyBorder="1"/>
    <xf numFmtId="0" fontId="0" fillId="2" borderId="0" xfId="0" applyFill="1" applyAlignment="1">
      <alignment horizontal="center"/>
    </xf>
    <xf numFmtId="2" fontId="0" fillId="2" borderId="0" xfId="0" applyNumberFormat="1" applyFill="1" applyAlignment="1">
      <alignment horizontal="center"/>
    </xf>
    <xf numFmtId="0" fontId="0" fillId="0" borderId="0" xfId="0" applyFill="1" applyAlignment="1">
      <alignment horizontal="center"/>
    </xf>
    <xf numFmtId="2" fontId="0" fillId="0" borderId="0" xfId="0" applyNumberFormat="1" applyFill="1" applyAlignment="1">
      <alignment horizontal="center"/>
    </xf>
    <xf numFmtId="0" fontId="0" fillId="0" borderId="0" xfId="0" applyFill="1"/>
    <xf numFmtId="4" fontId="0" fillId="0" borderId="0" xfId="0" applyNumberFormat="1" applyFill="1"/>
    <xf numFmtId="0" fontId="2" fillId="0" borderId="0" xfId="0" applyFont="1" applyFill="1"/>
    <xf numFmtId="4" fontId="5" fillId="2" borderId="0" xfId="0" applyNumberFormat="1" applyFont="1" applyFill="1"/>
    <xf numFmtId="4" fontId="2" fillId="0" borderId="0" xfId="0" applyNumberFormat="1" applyFont="1" applyFill="1"/>
    <xf numFmtId="4" fontId="2" fillId="2" borderId="0" xfId="0" applyNumberFormat="1" applyFont="1" applyFill="1"/>
    <xf numFmtId="4" fontId="2" fillId="0" borderId="0" xfId="0" applyNumberFormat="1" applyFont="1"/>
    <xf numFmtId="0" fontId="1" fillId="0" borderId="0" xfId="0" applyFont="1" applyAlignment="1">
      <alignment wrapText="1"/>
    </xf>
    <xf numFmtId="0" fontId="5" fillId="0" borderId="0" xfId="0" applyFon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K28"/>
  <sheetViews>
    <sheetView tabSelected="1" workbookViewId="0">
      <selection activeCell="J6" sqref="J6"/>
    </sheetView>
  </sheetViews>
  <sheetFormatPr defaultRowHeight="15" x14ac:dyDescent="0.25"/>
  <cols>
    <col min="1" max="1" width="4.140625" customWidth="1"/>
    <col min="2" max="2" width="21" customWidth="1"/>
    <col min="3" max="3" width="33.42578125" customWidth="1"/>
    <col min="4" max="4" width="10.42578125" customWidth="1"/>
    <col min="5" max="5" width="9.28515625" customWidth="1"/>
    <col min="6" max="6" width="25.42578125" customWidth="1"/>
    <col min="7" max="7" width="28.85546875" customWidth="1"/>
    <col min="8" max="8" width="14.5703125" customWidth="1"/>
    <col min="9" max="9" width="12.140625" customWidth="1"/>
  </cols>
  <sheetData>
    <row r="1" spans="1:11" x14ac:dyDescent="0.25">
      <c r="A1" s="2" t="s">
        <v>53</v>
      </c>
    </row>
    <row r="2" spans="1:11" ht="30.75" customHeight="1" x14ac:dyDescent="0.25">
      <c r="J2" s="29" t="s">
        <v>64</v>
      </c>
    </row>
    <row r="3" spans="1:11" x14ac:dyDescent="0.25">
      <c r="A3" s="4" t="s">
        <v>11</v>
      </c>
      <c r="B3" s="4" t="s">
        <v>4</v>
      </c>
      <c r="C3" s="4" t="s">
        <v>5</v>
      </c>
      <c r="D3" s="4" t="s">
        <v>50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51</v>
      </c>
      <c r="J3" s="5">
        <v>0.2</v>
      </c>
    </row>
    <row r="4" spans="1:11" x14ac:dyDescent="0.25">
      <c r="A4" s="7" t="s">
        <v>13</v>
      </c>
      <c r="B4" s="7" t="s">
        <v>0</v>
      </c>
      <c r="C4" s="7" t="s">
        <v>1</v>
      </c>
      <c r="D4" s="18">
        <v>20</v>
      </c>
      <c r="E4" s="19">
        <f>I4/D4</f>
        <v>68.400000000000006</v>
      </c>
      <c r="F4" s="7" t="s">
        <v>6</v>
      </c>
      <c r="G4" s="7" t="s">
        <v>2</v>
      </c>
      <c r="H4" s="7" t="s">
        <v>3</v>
      </c>
      <c r="I4" s="12">
        <v>1368</v>
      </c>
      <c r="J4" s="12">
        <f>I4*0.2</f>
        <v>273.60000000000002</v>
      </c>
      <c r="K4" s="7"/>
    </row>
    <row r="5" spans="1:11" x14ac:dyDescent="0.25">
      <c r="A5" s="7" t="s">
        <v>12</v>
      </c>
      <c r="B5" s="7" t="s">
        <v>0</v>
      </c>
      <c r="C5" s="7" t="s">
        <v>55</v>
      </c>
      <c r="D5" s="18">
        <v>18</v>
      </c>
      <c r="E5" s="19">
        <f t="shared" ref="E5:E19" si="0">I5/D5</f>
        <v>93.333333333333329</v>
      </c>
      <c r="F5" s="7" t="s">
        <v>54</v>
      </c>
      <c r="G5" s="7" t="s">
        <v>56</v>
      </c>
      <c r="H5" s="7" t="s">
        <v>3</v>
      </c>
      <c r="I5" s="12">
        <v>1680</v>
      </c>
      <c r="J5" s="12">
        <f t="shared" ref="J5:J21" si="1">I5*0.2</f>
        <v>336</v>
      </c>
      <c r="K5" s="8">
        <f>SUM(J4:J5)</f>
        <v>609.6</v>
      </c>
    </row>
    <row r="6" spans="1:11" x14ac:dyDescent="0.25">
      <c r="A6" s="22" t="s">
        <v>14</v>
      </c>
      <c r="B6" s="22" t="s">
        <v>15</v>
      </c>
      <c r="C6" s="24" t="s">
        <v>49</v>
      </c>
      <c r="D6" s="20">
        <v>45</v>
      </c>
      <c r="E6" s="21">
        <f t="shared" si="0"/>
        <v>22.857142857142858</v>
      </c>
      <c r="F6" s="22" t="s">
        <v>62</v>
      </c>
      <c r="G6" s="22" t="s">
        <v>63</v>
      </c>
      <c r="H6" s="22" t="s">
        <v>3</v>
      </c>
      <c r="I6" s="26">
        <f>I28/7</f>
        <v>1028.5714285714287</v>
      </c>
      <c r="J6" s="23">
        <f t="shared" si="1"/>
        <v>205.71428571428575</v>
      </c>
      <c r="K6" s="10"/>
    </row>
    <row r="7" spans="1:11" x14ac:dyDescent="0.25">
      <c r="A7" s="22" t="s">
        <v>16</v>
      </c>
      <c r="B7" s="22" t="s">
        <v>15</v>
      </c>
      <c r="C7" s="22" t="s">
        <v>17</v>
      </c>
      <c r="D7" s="20">
        <v>16</v>
      </c>
      <c r="E7" s="21">
        <f t="shared" si="0"/>
        <v>161.4375</v>
      </c>
      <c r="F7" s="22" t="s">
        <v>18</v>
      </c>
      <c r="G7" s="22" t="s">
        <v>19</v>
      </c>
      <c r="H7" s="22" t="s">
        <v>20</v>
      </c>
      <c r="I7" s="23">
        <v>2583</v>
      </c>
      <c r="J7" s="23">
        <f t="shared" si="1"/>
        <v>516.6</v>
      </c>
      <c r="K7" s="11">
        <f>SUM(J6:J7)</f>
        <v>722.3142857142858</v>
      </c>
    </row>
    <row r="8" spans="1:11" x14ac:dyDescent="0.25">
      <c r="A8" s="7" t="s">
        <v>21</v>
      </c>
      <c r="B8" s="7" t="s">
        <v>28</v>
      </c>
      <c r="C8" s="9" t="s">
        <v>49</v>
      </c>
      <c r="D8" s="18">
        <v>45</v>
      </c>
      <c r="E8" s="19">
        <f t="shared" si="0"/>
        <v>22.857142857142858</v>
      </c>
      <c r="F8" s="7" t="s">
        <v>62</v>
      </c>
      <c r="G8" s="7" t="s">
        <v>63</v>
      </c>
      <c r="H8" s="7" t="s">
        <v>3</v>
      </c>
      <c r="I8" s="27">
        <f>I28/7</f>
        <v>1028.5714285714287</v>
      </c>
      <c r="J8" s="12">
        <f t="shared" si="1"/>
        <v>205.71428571428575</v>
      </c>
      <c r="K8" s="7"/>
    </row>
    <row r="9" spans="1:11" x14ac:dyDescent="0.25">
      <c r="A9" s="7" t="s">
        <v>22</v>
      </c>
      <c r="B9" s="7" t="s">
        <v>28</v>
      </c>
      <c r="C9" s="7" t="s">
        <v>37</v>
      </c>
      <c r="D9" s="18">
        <v>16</v>
      </c>
      <c r="E9" s="19">
        <f t="shared" si="0"/>
        <v>111.875</v>
      </c>
      <c r="F9" s="7" t="s">
        <v>38</v>
      </c>
      <c r="G9" s="7" t="s">
        <v>39</v>
      </c>
      <c r="H9" s="7" t="s">
        <v>3</v>
      </c>
      <c r="I9" s="25">
        <v>1790</v>
      </c>
      <c r="J9" s="12">
        <f t="shared" si="1"/>
        <v>358</v>
      </c>
      <c r="K9" s="8">
        <f>SUM(J8:J9)</f>
        <v>563.71428571428578</v>
      </c>
    </row>
    <row r="10" spans="1:11" x14ac:dyDescent="0.25">
      <c r="A10" t="s">
        <v>23</v>
      </c>
      <c r="B10" t="s">
        <v>24</v>
      </c>
      <c r="C10" t="s">
        <v>25</v>
      </c>
      <c r="D10" s="20">
        <v>56</v>
      </c>
      <c r="E10" s="21">
        <f t="shared" si="0"/>
        <v>70.535714285714292</v>
      </c>
      <c r="F10" t="s">
        <v>58</v>
      </c>
      <c r="G10" t="s">
        <v>26</v>
      </c>
      <c r="H10" t="s">
        <v>20</v>
      </c>
      <c r="I10" s="13">
        <v>3950</v>
      </c>
      <c r="J10" s="13">
        <f t="shared" si="1"/>
        <v>790</v>
      </c>
    </row>
    <row r="11" spans="1:11" x14ac:dyDescent="0.25">
      <c r="A11" t="s">
        <v>27</v>
      </c>
      <c r="B11" t="s">
        <v>24</v>
      </c>
      <c r="C11" s="3" t="s">
        <v>49</v>
      </c>
      <c r="D11" s="20">
        <v>45</v>
      </c>
      <c r="E11" s="21">
        <f t="shared" si="0"/>
        <v>22.857142857142858</v>
      </c>
      <c r="F11" t="s">
        <v>62</v>
      </c>
      <c r="G11" t="s">
        <v>63</v>
      </c>
      <c r="H11" t="s">
        <v>3</v>
      </c>
      <c r="I11" s="28">
        <f>I28/7</f>
        <v>1028.5714285714287</v>
      </c>
      <c r="J11" s="13">
        <f t="shared" si="1"/>
        <v>205.71428571428575</v>
      </c>
      <c r="K11" s="1">
        <f>SUM(J10:J11)</f>
        <v>995.71428571428578</v>
      </c>
    </row>
    <row r="12" spans="1:11" x14ac:dyDescent="0.25">
      <c r="A12" s="7" t="s">
        <v>29</v>
      </c>
      <c r="B12" s="7" t="s">
        <v>30</v>
      </c>
      <c r="C12" s="7" t="s">
        <v>31</v>
      </c>
      <c r="D12" s="18">
        <v>25</v>
      </c>
      <c r="E12" s="19">
        <f t="shared" si="0"/>
        <v>60</v>
      </c>
      <c r="F12" s="7" t="s">
        <v>33</v>
      </c>
      <c r="G12" s="7" t="s">
        <v>32</v>
      </c>
      <c r="H12" s="7" t="s">
        <v>3</v>
      </c>
      <c r="I12" s="12">
        <v>1500</v>
      </c>
      <c r="J12" s="12">
        <f t="shared" si="1"/>
        <v>300</v>
      </c>
      <c r="K12" s="8">
        <f>SUM(J12)</f>
        <v>300</v>
      </c>
    </row>
    <row r="13" spans="1:11" x14ac:dyDescent="0.25">
      <c r="A13" t="s">
        <v>34</v>
      </c>
      <c r="B13" t="s">
        <v>35</v>
      </c>
      <c r="C13" s="3" t="s">
        <v>49</v>
      </c>
      <c r="D13" s="20">
        <v>45</v>
      </c>
      <c r="E13" s="21">
        <f t="shared" si="0"/>
        <v>22.857142857142858</v>
      </c>
      <c r="F13" s="22" t="s">
        <v>62</v>
      </c>
      <c r="G13" s="22" t="s">
        <v>63</v>
      </c>
      <c r="H13" s="22" t="s">
        <v>3</v>
      </c>
      <c r="I13" s="28">
        <f>I28/7</f>
        <v>1028.5714285714287</v>
      </c>
      <c r="J13" s="13">
        <f t="shared" si="1"/>
        <v>205.71428571428575</v>
      </c>
    </row>
    <row r="14" spans="1:11" x14ac:dyDescent="0.25">
      <c r="A14" t="s">
        <v>40</v>
      </c>
      <c r="B14" t="s">
        <v>35</v>
      </c>
      <c r="C14" t="s">
        <v>37</v>
      </c>
      <c r="D14" s="20">
        <v>16</v>
      </c>
      <c r="E14" s="21">
        <f t="shared" si="0"/>
        <v>111.875</v>
      </c>
      <c r="F14" t="s">
        <v>38</v>
      </c>
      <c r="G14" t="s">
        <v>39</v>
      </c>
      <c r="H14" t="s">
        <v>3</v>
      </c>
      <c r="I14" s="13">
        <v>1790</v>
      </c>
      <c r="J14" s="13">
        <f t="shared" si="1"/>
        <v>358</v>
      </c>
      <c r="K14" s="1">
        <f>SUM(J13:J14)</f>
        <v>563.71428571428578</v>
      </c>
    </row>
    <row r="15" spans="1:11" x14ac:dyDescent="0.25">
      <c r="A15" s="7" t="s">
        <v>36</v>
      </c>
      <c r="B15" s="7" t="s">
        <v>41</v>
      </c>
      <c r="C15" s="7" t="s">
        <v>42</v>
      </c>
      <c r="D15" s="18">
        <v>56</v>
      </c>
      <c r="E15" s="19">
        <f t="shared" si="0"/>
        <v>79.464285714285708</v>
      </c>
      <c r="F15" s="7" t="s">
        <v>58</v>
      </c>
      <c r="G15" s="7" t="s">
        <v>26</v>
      </c>
      <c r="H15" s="7" t="s">
        <v>20</v>
      </c>
      <c r="I15" s="12">
        <v>4450</v>
      </c>
      <c r="J15" s="12">
        <f t="shared" si="1"/>
        <v>890</v>
      </c>
      <c r="K15" s="7"/>
    </row>
    <row r="16" spans="1:11" x14ac:dyDescent="0.25">
      <c r="A16" s="7" t="s">
        <v>43</v>
      </c>
      <c r="B16" s="7" t="s">
        <v>41</v>
      </c>
      <c r="C16" s="7" t="s">
        <v>1</v>
      </c>
      <c r="D16" s="18">
        <v>40</v>
      </c>
      <c r="E16" s="19">
        <f t="shared" si="0"/>
        <v>39.450000000000003</v>
      </c>
      <c r="F16" s="7" t="s">
        <v>52</v>
      </c>
      <c r="G16" s="7" t="s">
        <v>44</v>
      </c>
      <c r="H16" s="7" t="s">
        <v>3</v>
      </c>
      <c r="I16" s="12">
        <v>1578</v>
      </c>
      <c r="J16" s="12">
        <f t="shared" si="1"/>
        <v>315.60000000000002</v>
      </c>
      <c r="K16" s="8">
        <f>SUM(J15:J16)</f>
        <v>1205.5999999999999</v>
      </c>
    </row>
    <row r="17" spans="1:11" x14ac:dyDescent="0.25">
      <c r="A17" t="s">
        <v>45</v>
      </c>
      <c r="B17" t="s">
        <v>46</v>
      </c>
      <c r="C17" s="3" t="s">
        <v>49</v>
      </c>
      <c r="D17" s="20">
        <v>45</v>
      </c>
      <c r="E17" s="21">
        <f t="shared" si="0"/>
        <v>22.857142857142858</v>
      </c>
      <c r="F17" s="22" t="s">
        <v>62</v>
      </c>
      <c r="G17" s="22" t="s">
        <v>63</v>
      </c>
      <c r="H17" s="22" t="s">
        <v>3</v>
      </c>
      <c r="I17" s="28">
        <f>I28/7</f>
        <v>1028.5714285714287</v>
      </c>
      <c r="J17" s="13">
        <f t="shared" si="1"/>
        <v>205.71428571428575</v>
      </c>
      <c r="K17" s="1">
        <f>SUM(J17)</f>
        <v>205.71428571428575</v>
      </c>
    </row>
    <row r="18" spans="1:11" x14ac:dyDescent="0.25">
      <c r="A18" s="7" t="s">
        <v>47</v>
      </c>
      <c r="B18" s="7" t="s">
        <v>48</v>
      </c>
      <c r="C18" s="9" t="s">
        <v>49</v>
      </c>
      <c r="D18" s="18">
        <v>45</v>
      </c>
      <c r="E18" s="19">
        <f t="shared" si="0"/>
        <v>22.857142857142858</v>
      </c>
      <c r="F18" s="7" t="s">
        <v>62</v>
      </c>
      <c r="G18" s="7" t="s">
        <v>63</v>
      </c>
      <c r="H18" s="7" t="s">
        <v>3</v>
      </c>
      <c r="I18" s="27">
        <f>I28/7</f>
        <v>1028.5714285714287</v>
      </c>
      <c r="J18" s="12">
        <f t="shared" si="1"/>
        <v>205.71428571428575</v>
      </c>
      <c r="K18" s="8">
        <f>SUM(J18)</f>
        <v>205.71428571428575</v>
      </c>
    </row>
    <row r="19" spans="1:11" x14ac:dyDescent="0.25">
      <c r="A19" s="22" t="s">
        <v>60</v>
      </c>
      <c r="B19" s="22" t="s">
        <v>61</v>
      </c>
      <c r="C19" s="24" t="s">
        <v>49</v>
      </c>
      <c r="D19" s="20">
        <v>45</v>
      </c>
      <c r="E19" s="21">
        <f t="shared" si="0"/>
        <v>22.857142857142858</v>
      </c>
      <c r="F19" s="22" t="s">
        <v>62</v>
      </c>
      <c r="G19" s="22" t="s">
        <v>63</v>
      </c>
      <c r="H19" s="22" t="s">
        <v>3</v>
      </c>
      <c r="I19" s="26">
        <f>I28/7</f>
        <v>1028.5714285714287</v>
      </c>
      <c r="J19" s="23">
        <f t="shared" si="1"/>
        <v>205.71428571428575</v>
      </c>
      <c r="K19" s="23">
        <f>J19</f>
        <v>205.71428571428575</v>
      </c>
    </row>
    <row r="20" spans="1:11" x14ac:dyDescent="0.25">
      <c r="I20" s="13"/>
      <c r="J20" s="13">
        <f t="shared" si="1"/>
        <v>0</v>
      </c>
    </row>
    <row r="21" spans="1:11" x14ac:dyDescent="0.25">
      <c r="A21" s="6"/>
      <c r="B21" s="6"/>
      <c r="C21" s="6"/>
      <c r="D21" s="6"/>
      <c r="E21" s="6"/>
      <c r="F21" s="6"/>
      <c r="G21" s="6"/>
      <c r="H21" s="6"/>
      <c r="I21" s="14"/>
      <c r="J21" s="14">
        <f t="shared" si="1"/>
        <v>0</v>
      </c>
    </row>
    <row r="22" spans="1:11" x14ac:dyDescent="0.25">
      <c r="I22" s="13">
        <f>SUM(I4:I21)</f>
        <v>27888.999999999996</v>
      </c>
      <c r="J22" s="13">
        <f>SUM(J4:J21)</f>
        <v>5577.7999999999993</v>
      </c>
    </row>
    <row r="23" spans="1:11" x14ac:dyDescent="0.25">
      <c r="H23" s="30" t="s">
        <v>59</v>
      </c>
      <c r="I23" s="17">
        <v>800</v>
      </c>
      <c r="J23" s="16">
        <f>I23*0.2</f>
        <v>160</v>
      </c>
    </row>
    <row r="24" spans="1:11" x14ac:dyDescent="0.25">
      <c r="I24" s="15">
        <f>SUM(I22:I23)</f>
        <v>28688.999999999996</v>
      </c>
      <c r="J24" s="15">
        <f>SUM(J22:J23)</f>
        <v>5737.7999999999993</v>
      </c>
    </row>
    <row r="28" spans="1:11" x14ac:dyDescent="0.25">
      <c r="H28" s="3" t="s">
        <v>57</v>
      </c>
      <c r="I28" s="16">
        <v>7200</v>
      </c>
      <c r="J28" s="16">
        <f>I28*0.2</f>
        <v>1440</v>
      </c>
    </row>
  </sheetData>
  <pageMargins left="0.23622047244094491" right="0.23622047244094491" top="0.74803149606299213" bottom="0.74803149606299213" header="0.31496062992125984" footer="0.31496062992125984"/>
  <pageSetup paperSize="9" scale="80"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katarzynao</dc:creator>
  <cp:lastModifiedBy>katarzynao</cp:lastModifiedBy>
  <cp:lastPrinted>2016-02-17T08:42:50Z</cp:lastPrinted>
  <dcterms:created xsi:type="dcterms:W3CDTF">2016-02-15T13:21:08Z</dcterms:created>
  <dcterms:modified xsi:type="dcterms:W3CDTF">2016-02-17T09:04:08Z</dcterms:modified>
</cp:coreProperties>
</file>