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U:\Moje dokumenty\Basia\PITy\za 2023\"/>
    </mc:Choice>
  </mc:AlternateContent>
  <xr:revisionPtr revIDLastSave="0" documentId="13_ncr:1_{BF923411-5B59-4928-B3A7-66151D593BC3}" xr6:coauthVersionLast="47" xr6:coauthVersionMax="47" xr10:uidLastSave="{00000000-0000-0000-0000-000000000000}"/>
  <bookViews>
    <workbookView xWindow="-108" yWindow="-108" windowWidth="23256" windowHeight="12456" activeTab="2" xr2:uid="{578BB1E4-75A0-4911-83EF-EB700D52BF67}"/>
  </bookViews>
  <sheets>
    <sheet name="J.Obłaza za2023" sheetId="1" r:id="rId1"/>
    <sheet name="KO MO społeczne 2023" sheetId="2" r:id="rId2"/>
    <sheet name="KO do PIT-28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3" l="1"/>
  <c r="C4" i="3"/>
  <c r="C5" i="3"/>
  <c r="C6" i="3"/>
  <c r="C7" i="3"/>
  <c r="C8" i="3"/>
  <c r="C9" i="3"/>
  <c r="C10" i="3"/>
  <c r="C11" i="3"/>
  <c r="C12" i="3"/>
  <c r="C13" i="3"/>
  <c r="C2" i="3"/>
  <c r="B3" i="3"/>
  <c r="B13" i="3"/>
  <c r="B12" i="3"/>
  <c r="B11" i="3"/>
  <c r="B10" i="3"/>
  <c r="B9" i="3"/>
  <c r="D15" i="3"/>
  <c r="B8" i="3"/>
  <c r="B7" i="3"/>
  <c r="B6" i="3"/>
  <c r="B5" i="3"/>
  <c r="B4" i="3"/>
  <c r="F16" i="2"/>
  <c r="F4" i="2"/>
  <c r="F5" i="2"/>
  <c r="F6" i="2"/>
  <c r="F7" i="2"/>
  <c r="F8" i="2"/>
  <c r="F9" i="2"/>
  <c r="F10" i="2"/>
  <c r="F11" i="2"/>
  <c r="F12" i="2"/>
  <c r="F13" i="2"/>
  <c r="F14" i="2"/>
  <c r="F3" i="2"/>
  <c r="C16" i="2"/>
  <c r="D16" i="2"/>
  <c r="B16" i="2"/>
  <c r="C3" i="1"/>
  <c r="D3" i="1" s="1"/>
  <c r="B4" i="1"/>
  <c r="C4" i="1" s="1"/>
  <c r="D4" i="1" s="1"/>
  <c r="B5" i="1"/>
  <c r="C5" i="1" s="1"/>
  <c r="D5" i="1" s="1"/>
  <c r="C6" i="1"/>
  <c r="D6" i="1" s="1"/>
  <c r="B7" i="1"/>
  <c r="C7" i="1" s="1"/>
  <c r="D7" i="1" s="1"/>
  <c r="C15" i="3" l="1"/>
  <c r="B15" i="3"/>
  <c r="D9" i="1"/>
</calcChain>
</file>

<file path=xl/sharedStrings.xml><?xml version="1.0" encoding="utf-8"?>
<sst xmlns="http://schemas.openxmlformats.org/spreadsheetml/2006/main" count="37" uniqueCount="36">
  <si>
    <t>Razem</t>
  </si>
  <si>
    <t>nadwyżka</t>
  </si>
  <si>
    <t>suma m-sc</t>
  </si>
  <si>
    <t>kwota</t>
  </si>
  <si>
    <t>data</t>
  </si>
  <si>
    <t>składki zapłacone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</si>
  <si>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</si>
  <si>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</si>
  <si>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</si>
  <si>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</si>
  <si>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</si>
  <si>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</si>
  <si>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</si>
  <si>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</si>
  <si>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</si>
  <si>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</si>
  <si>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</si>
  <si>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</si>
  <si>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razem</t>
  </si>
  <si>
    <t>społeczne</t>
  </si>
  <si>
    <t>zdrowotne</t>
  </si>
  <si>
    <t>fundusz pracy</t>
  </si>
  <si>
    <t>PRZYCHÓD</t>
  </si>
  <si>
    <t>WPŁATA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</si>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</sst>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\ &quot;zł&quot;"/>
    <numFmt numFmtId="165" formatCode="_-* #,##0.00\ _z_ł_-;\-* #,##0.00\ _z_ł_-;_-* &quot;-&quot;??\ _z_ł_-;_-@_-"/>
  </numFmts>
  <fonts count="5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zcionka tekstu podstawowego"/>
      <charset val="238"/>
    </font>
    <font>
      <sz val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5" fontId="4" fillId="0" borderId="0" applyFont="0" applyFill="0" applyBorder="0" applyAlignment="0" applyProtection="0"/>
  </cellStyleXfs>
  <cellXfs count="14">
    <xf numFmtId="0" fontId="0" fillId="0" borderId="0" xfId="0"/>
    <xf numFmtId="164" fontId="2" fillId="0" borderId="0" xfId="0" applyNumberFormat="1" applyFont="1"/>
    <xf numFmtId="164" fontId="2" fillId="0" borderId="0" xfId="0" applyNumberFormat="1" applyFont="1" applyAlignment="1">
      <alignment horizontal="right" vertical="center"/>
    </xf>
    <xf numFmtId="164" fontId="0" fillId="0" borderId="0" xfId="0" applyNumberFormat="1"/>
    <xf numFmtId="164" fontId="0" fillId="0" borderId="0" xfId="0" applyNumberFormat="1" applyAlignment="1">
      <alignment vertical="center"/>
    </xf>
    <xf numFmtId="14" fontId="0" fillId="0" borderId="0" xfId="0" applyNumberFormat="1"/>
    <xf numFmtId="164" fontId="0" fillId="0" borderId="0" xfId="0" applyNumberFormat="1" applyAlignment="1">
      <alignment horizontal="center" vertical="center"/>
    </xf>
    <xf numFmtId="9" fontId="0" fillId="0" borderId="0" xfId="0" applyNumberFormat="1"/>
    <xf numFmtId="10" fontId="0" fillId="0" borderId="0" xfId="0" applyNumberFormat="1"/>
    <xf numFmtId="165" fontId="0" fillId="0" borderId="0" xfId="0" applyNumberFormat="1"/>
    <xf numFmtId="0" fontId="0" fillId="0" borderId="1" xfId="0" applyBorder="1"/>
    <xf numFmtId="43" fontId="0" fillId="0" borderId="1" xfId="1" applyFont="1" applyBorder="1"/>
    <xf numFmtId="10" fontId="0" fillId="0" borderId="1" xfId="0" applyNumberFormat="1" applyBorder="1"/>
    <xf numFmtId="0" fontId="0" fillId="0" borderId="1" xfId="0" applyBorder="1"/>
  </cellXfs>
  <cellStyles count="3">
    <cellStyle name="Dziesiętny" xfId="1" builtinId="3"/>
    <cellStyle name="Dziesiętny 2" xfId="2" xr:uid="{9C22C151-08EB-43A4-8817-8A10B09E3785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2AC1F-2793-4D1E-AF21-955726CC66FC}">
  <dimension ref="A1:D9"/>
  <sheetViews>
    <sheetView workbookViewId="0">
      <selection activeCell="G7" sqref="G7"/>
    </sheetView>
  </sheetViews>
  <sheetFormatPr defaultRowHeight="13.8"/>
  <cols>
    <col min="1" max="1" width="9.8984375" bestFit="1" customWidth="1"/>
    <col min="4" max="4" width="9.796875" bestFit="1" customWidth="1"/>
  </cols>
  <sheetData>
    <row r="1" spans="1:4">
      <c r="B1" s="3"/>
      <c r="C1" s="4"/>
      <c r="D1" s="3">
        <v>100</v>
      </c>
    </row>
    <row r="2" spans="1:4">
      <c r="A2" t="s">
        <v>4</v>
      </c>
      <c r="B2" s="3" t="s">
        <v>3</v>
      </c>
      <c r="C2" s="4" t="s">
        <v>2</v>
      </c>
      <c r="D2" s="3" t="s">
        <v>1</v>
      </c>
    </row>
    <row r="3" spans="1:4">
      <c r="A3" s="5">
        <v>45103</v>
      </c>
      <c r="B3" s="3">
        <v>241.96</v>
      </c>
      <c r="C3" s="6">
        <f>SUM(B3)</f>
        <v>241.96</v>
      </c>
      <c r="D3" s="6">
        <f>C3-D1</f>
        <v>141.96</v>
      </c>
    </row>
    <row r="4" spans="1:4">
      <c r="A4" s="5">
        <v>45112</v>
      </c>
      <c r="B4" s="3">
        <f>390.61-11.92</f>
        <v>378.69</v>
      </c>
      <c r="C4" s="6">
        <f>SUM(B4)</f>
        <v>378.69</v>
      </c>
      <c r="D4" s="6">
        <f>C4-$D$1</f>
        <v>278.69</v>
      </c>
    </row>
    <row r="5" spans="1:4">
      <c r="A5" s="5">
        <v>45177</v>
      </c>
      <c r="B5" s="3">
        <f>428.71-23.84</f>
        <v>404.87</v>
      </c>
      <c r="C5" s="6">
        <f>SUM(B5)</f>
        <v>404.87</v>
      </c>
      <c r="D5" s="6">
        <f>C5-D1</f>
        <v>304.87</v>
      </c>
    </row>
    <row r="6" spans="1:4">
      <c r="A6" s="5">
        <v>45251</v>
      </c>
      <c r="B6" s="3">
        <v>381.6</v>
      </c>
      <c r="C6" s="6">
        <f>SUM(B6)</f>
        <v>381.6</v>
      </c>
      <c r="D6" s="6">
        <f>C6-D1</f>
        <v>281.60000000000002</v>
      </c>
    </row>
    <row r="7" spans="1:4">
      <c r="A7" s="5">
        <v>45268</v>
      </c>
      <c r="B7" s="3">
        <f>425.31-36.39</f>
        <v>388.92</v>
      </c>
      <c r="C7" s="6">
        <f>SUM(B7:B7)</f>
        <v>388.92</v>
      </c>
      <c r="D7" s="6">
        <f>C7-D1</f>
        <v>288.92</v>
      </c>
    </row>
    <row r="8" spans="1:4">
      <c r="A8" s="5"/>
      <c r="B8" s="3"/>
      <c r="C8" s="4"/>
      <c r="D8" s="3"/>
    </row>
    <row r="9" spans="1:4">
      <c r="B9" s="3"/>
      <c r="C9" s="2" t="s">
        <v>0</v>
      </c>
      <c r="D9" s="1">
        <f>SUM(D3:D8)</f>
        <v>1296.04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E4B69-22B6-4D4C-B718-86EDD66F1855}">
  <dimension ref="A1:J16"/>
  <sheetViews>
    <sheetView workbookViewId="0">
      <selection activeCell="A17" sqref="A17"/>
    </sheetView>
  </sheetViews>
  <sheetFormatPr defaultRowHeight="13.8"/>
  <cols>
    <col min="1" max="1" width="15.09765625" bestFit="1" customWidth="1"/>
    <col min="2" max="2" width="10.09765625" bestFit="1" customWidth="1"/>
    <col min="3" max="3" width="9.09765625" bestFit="1" customWidth="1"/>
    <col min="4" max="4" width="12" bestFit="1" customWidth="1"/>
    <col min="6" max="6" width="10.09765625" bestFit="1" customWidth="1"/>
    <col min="10" max="10" width="10.796875" bestFit="1" customWidth="1"/>
  </cols>
  <sheetData>
    <row r="1" spans="1:10">
      <c r="A1" s="10">
        <v>2023</v>
      </c>
      <c r="B1" s="10"/>
      <c r="C1" s="10"/>
      <c r="D1" s="10"/>
      <c r="E1" s="10"/>
      <c r="F1" s="10"/>
    </row>
    <row r="2" spans="1:10">
      <c r="A2" s="10" t="s">
        <v>5</v>
      </c>
      <c r="B2" s="10" t="s">
        <v>19</v>
      </c>
      <c r="C2" s="10" t="s">
        <v>20</v>
      </c>
      <c r="D2" s="10" t="s">
        <v>21</v>
      </c>
      <c r="E2" s="10"/>
      <c r="F2" s="10" t="s">
        <v>18</v>
      </c>
    </row>
    <row r="3" spans="1:10">
      <c r="A3" s="10" t="s">
        <v>6</v>
      </c>
      <c r="B3" s="11">
        <v>1124.23</v>
      </c>
      <c r="C3" s="11">
        <v>559.89</v>
      </c>
      <c r="D3" s="11">
        <v>87.05</v>
      </c>
      <c r="E3" s="11"/>
      <c r="F3" s="11">
        <f>B3+C3+D3</f>
        <v>1771.1699999999998</v>
      </c>
    </row>
    <row r="4" spans="1:10">
      <c r="A4" s="10" t="s">
        <v>7</v>
      </c>
      <c r="B4" s="11">
        <v>1316.54</v>
      </c>
      <c r="C4" s="11">
        <v>626.92999999999995</v>
      </c>
      <c r="D4" s="11">
        <v>101.94</v>
      </c>
      <c r="E4" s="11"/>
      <c r="F4" s="11">
        <f t="shared" ref="F4:F14" si="0">B4+C4+D4</f>
        <v>2045.4099999999999</v>
      </c>
    </row>
    <row r="5" spans="1:10">
      <c r="A5" s="10" t="s">
        <v>8</v>
      </c>
      <c r="B5" s="11">
        <v>1316.54</v>
      </c>
      <c r="C5" s="11">
        <v>626.92999999999995</v>
      </c>
      <c r="D5" s="11">
        <v>101.94</v>
      </c>
      <c r="E5" s="11"/>
      <c r="F5" s="11">
        <f t="shared" si="0"/>
        <v>2045.4099999999999</v>
      </c>
    </row>
    <row r="6" spans="1:10">
      <c r="A6" s="10" t="s">
        <v>9</v>
      </c>
      <c r="B6" s="11">
        <v>1316.54</v>
      </c>
      <c r="C6" s="11">
        <v>626.92999999999995</v>
      </c>
      <c r="D6" s="11">
        <v>101.94</v>
      </c>
      <c r="E6" s="11"/>
      <c r="F6" s="11">
        <f t="shared" si="0"/>
        <v>2045.4099999999999</v>
      </c>
    </row>
    <row r="7" spans="1:10">
      <c r="A7" s="10" t="s">
        <v>10</v>
      </c>
      <c r="B7" s="11">
        <v>1316.54</v>
      </c>
      <c r="C7" s="11">
        <v>626.92999999999995</v>
      </c>
      <c r="D7" s="11">
        <v>101.94</v>
      </c>
      <c r="E7" s="11"/>
      <c r="F7" s="11">
        <f t="shared" si="0"/>
        <v>2045.4099999999999</v>
      </c>
    </row>
    <row r="8" spans="1:10">
      <c r="A8" s="10" t="s">
        <v>11</v>
      </c>
      <c r="B8" s="11">
        <v>1316.54</v>
      </c>
      <c r="C8" s="11">
        <v>626.92999999999995</v>
      </c>
      <c r="D8" s="11">
        <v>101.94</v>
      </c>
      <c r="E8" s="11"/>
      <c r="F8" s="11">
        <f t="shared" si="0"/>
        <v>2045.4099999999999</v>
      </c>
    </row>
    <row r="9" spans="1:10">
      <c r="A9" s="10" t="s">
        <v>12</v>
      </c>
      <c r="B9" s="11">
        <v>1316.54</v>
      </c>
      <c r="C9" s="11">
        <v>626.92999999999995</v>
      </c>
      <c r="D9" s="11">
        <v>101.94</v>
      </c>
      <c r="E9" s="11"/>
      <c r="F9" s="11">
        <f t="shared" si="0"/>
        <v>2045.4099999999999</v>
      </c>
    </row>
    <row r="10" spans="1:10">
      <c r="A10" s="10" t="s">
        <v>13</v>
      </c>
      <c r="B10" s="11">
        <v>1316.54</v>
      </c>
      <c r="C10" s="11">
        <v>626.92999999999995</v>
      </c>
      <c r="D10" s="11">
        <v>101.94</v>
      </c>
      <c r="E10" s="11"/>
      <c r="F10" s="11">
        <f t="shared" si="0"/>
        <v>2045.4099999999999</v>
      </c>
    </row>
    <row r="11" spans="1:10">
      <c r="A11" s="10" t="s">
        <v>14</v>
      </c>
      <c r="B11" s="11">
        <v>1316.54</v>
      </c>
      <c r="C11" s="11">
        <v>626.92999999999995</v>
      </c>
      <c r="D11" s="11">
        <v>101.94</v>
      </c>
      <c r="E11" s="11"/>
      <c r="F11" s="11">
        <f t="shared" si="0"/>
        <v>2045.4099999999999</v>
      </c>
    </row>
    <row r="12" spans="1:10">
      <c r="A12" s="10" t="s">
        <v>15</v>
      </c>
      <c r="B12" s="11">
        <v>1316.54</v>
      </c>
      <c r="C12" s="11">
        <v>626.92999999999995</v>
      </c>
      <c r="D12" s="11">
        <v>101.94</v>
      </c>
      <c r="E12" s="11"/>
      <c r="F12" s="11">
        <f t="shared" si="0"/>
        <v>2045.4099999999999</v>
      </c>
      <c r="I12" s="7"/>
      <c r="J12" s="9"/>
    </row>
    <row r="13" spans="1:10">
      <c r="A13" s="10" t="s">
        <v>16</v>
      </c>
      <c r="B13" s="11">
        <v>1316.54</v>
      </c>
      <c r="C13" s="11">
        <v>626.92999999999995</v>
      </c>
      <c r="D13" s="11">
        <v>101.94</v>
      </c>
      <c r="E13" s="11"/>
      <c r="F13" s="11">
        <f t="shared" si="0"/>
        <v>2045.4099999999999</v>
      </c>
      <c r="I13" s="8"/>
      <c r="J13" s="9"/>
    </row>
    <row r="14" spans="1:10">
      <c r="A14" s="10" t="s">
        <v>17</v>
      </c>
      <c r="B14" s="11">
        <v>1316.54</v>
      </c>
      <c r="C14" s="11">
        <v>626.92999999999995</v>
      </c>
      <c r="D14" s="11">
        <v>101.94</v>
      </c>
      <c r="E14" s="11"/>
      <c r="F14" s="11">
        <f t="shared" si="0"/>
        <v>2045.4099999999999</v>
      </c>
      <c r="J14" s="9"/>
    </row>
    <row r="15" spans="1:10">
      <c r="A15" s="10"/>
      <c r="B15" s="11"/>
      <c r="C15" s="11"/>
      <c r="D15" s="11"/>
      <c r="E15" s="11"/>
      <c r="F15" s="11"/>
    </row>
    <row r="16" spans="1:10">
      <c r="A16" s="10" t="s">
        <v>18</v>
      </c>
      <c r="B16" s="11">
        <f>SUM(B3:B14)</f>
        <v>15606.170000000006</v>
      </c>
      <c r="C16" s="11">
        <f t="shared" ref="C16:F16" si="1">SUM(C3:C14)</f>
        <v>7456.1200000000008</v>
      </c>
      <c r="D16" s="11">
        <f t="shared" si="1"/>
        <v>1208.3900000000003</v>
      </c>
      <c r="E16" s="11"/>
      <c r="F16" s="11">
        <f t="shared" si="1"/>
        <v>24270.679999999997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8A37C-A64F-411D-B5BE-FC8542C005D9}">
  <dimension ref="A1:D16"/>
  <sheetViews>
    <sheetView tabSelected="1" workbookViewId="0">
      <selection sqref="A1:D16"/>
    </sheetView>
  </sheetViews>
  <sheetFormatPr defaultRowHeight="13.8"/>
  <cols>
    <col min="1" max="1" width="12.5" bestFit="1" customWidth="1"/>
    <col min="2" max="2" width="11" bestFit="1" customWidth="1"/>
    <col min="3" max="3" width="10" customWidth="1"/>
    <col min="4" max="4" width="12.09765625" customWidth="1"/>
  </cols>
  <sheetData>
    <row r="1" spans="1:4">
      <c r="A1" s="13">
        <v>2023</v>
      </c>
      <c r="B1" s="13" t="s">
        <v>22</v>
      </c>
      <c r="C1" s="12">
        <v>8.5000000000000006E-2</v>
      </c>
      <c r="D1" s="13" t="s">
        <v>23</v>
      </c>
    </row>
    <row r="2" spans="1:4">
      <c r="A2" s="13" t="s">
        <v>24</v>
      </c>
      <c r="B2" s="11"/>
      <c r="C2" s="11">
        <f>$C$1*B2</f>
        <v>0</v>
      </c>
      <c r="D2" s="11"/>
    </row>
    <row r="3" spans="1:4">
      <c r="A3" s="13" t="s">
        <v>25</v>
      </c>
      <c r="B3" s="11">
        <f>2750</f>
        <v>2750</v>
      </c>
      <c r="C3" s="11">
        <f t="shared" ref="C3:C13" si="0">$C$1*B3</f>
        <v>233.75000000000003</v>
      </c>
      <c r="D3" s="11">
        <v>234</v>
      </c>
    </row>
    <row r="4" spans="1:4">
      <c r="A4" s="13" t="s">
        <v>26</v>
      </c>
      <c r="B4" s="11">
        <f>2750+2750</f>
        <v>5500</v>
      </c>
      <c r="C4" s="11">
        <f t="shared" si="0"/>
        <v>467.50000000000006</v>
      </c>
      <c r="D4" s="11">
        <v>467</v>
      </c>
    </row>
    <row r="5" spans="1:4">
      <c r="A5" s="13" t="s">
        <v>27</v>
      </c>
      <c r="B5" s="11">
        <f>2700+2750</f>
        <v>5450</v>
      </c>
      <c r="C5" s="11">
        <f t="shared" si="0"/>
        <v>463.25000000000006</v>
      </c>
      <c r="D5" s="11">
        <v>463</v>
      </c>
    </row>
    <row r="6" spans="1:4">
      <c r="A6" s="13" t="s">
        <v>28</v>
      </c>
      <c r="B6" s="11">
        <f>2700+2750</f>
        <v>5450</v>
      </c>
      <c r="C6" s="11">
        <f t="shared" si="0"/>
        <v>463.25000000000006</v>
      </c>
      <c r="D6" s="11">
        <v>463</v>
      </c>
    </row>
    <row r="7" spans="1:4">
      <c r="A7" s="13" t="s">
        <v>29</v>
      </c>
      <c r="B7" s="11">
        <f>2700+2750</f>
        <v>5450</v>
      </c>
      <c r="C7" s="11">
        <f t="shared" si="0"/>
        <v>463.25000000000006</v>
      </c>
      <c r="D7" s="11">
        <v>463</v>
      </c>
    </row>
    <row r="8" spans="1:4">
      <c r="A8" s="13" t="s">
        <v>30</v>
      </c>
      <c r="B8" s="11">
        <f>2700+2750</f>
        <v>5450</v>
      </c>
      <c r="C8" s="11">
        <f t="shared" si="0"/>
        <v>463.25000000000006</v>
      </c>
      <c r="D8" s="11">
        <v>463</v>
      </c>
    </row>
    <row r="9" spans="1:4">
      <c r="A9" s="13" t="s">
        <v>31</v>
      </c>
      <c r="B9" s="11">
        <f>2700+2750</f>
        <v>5450</v>
      </c>
      <c r="C9" s="11">
        <f t="shared" si="0"/>
        <v>463.25000000000006</v>
      </c>
      <c r="D9" s="11">
        <v>463</v>
      </c>
    </row>
    <row r="10" spans="1:4">
      <c r="A10" s="13" t="s">
        <v>32</v>
      </c>
      <c r="B10" s="11">
        <f>2700</f>
        <v>2700</v>
      </c>
      <c r="C10" s="11">
        <f t="shared" si="0"/>
        <v>229.50000000000003</v>
      </c>
      <c r="D10" s="11">
        <v>230</v>
      </c>
    </row>
    <row r="11" spans="1:4">
      <c r="A11" s="13" t="s">
        <v>33</v>
      </c>
      <c r="B11" s="11">
        <f>2750+2900+2750</f>
        <v>8400</v>
      </c>
      <c r="C11" s="11">
        <f t="shared" si="0"/>
        <v>714</v>
      </c>
      <c r="D11" s="11">
        <v>714</v>
      </c>
    </row>
    <row r="12" spans="1:4">
      <c r="A12" s="13" t="s">
        <v>34</v>
      </c>
      <c r="B12" s="11">
        <f>2900</f>
        <v>2900</v>
      </c>
      <c r="C12" s="11">
        <f t="shared" si="0"/>
        <v>246.50000000000003</v>
      </c>
      <c r="D12" s="11">
        <v>247</v>
      </c>
    </row>
    <row r="13" spans="1:4">
      <c r="A13" s="13" t="s">
        <v>35</v>
      </c>
      <c r="B13" s="11">
        <f>2750+1500</f>
        <v>4250</v>
      </c>
      <c r="C13" s="11">
        <f t="shared" si="0"/>
        <v>361.25</v>
      </c>
      <c r="D13" s="11">
        <v>361</v>
      </c>
    </row>
    <row r="14" spans="1:4">
      <c r="A14" s="13"/>
      <c r="B14" s="11"/>
      <c r="C14" s="11"/>
      <c r="D14" s="11"/>
    </row>
    <row r="15" spans="1:4">
      <c r="A15" s="13"/>
      <c r="B15" s="11">
        <f>SUM(B2:B13)</f>
        <v>53750</v>
      </c>
      <c r="C15" s="11">
        <f t="shared" ref="C15:D15" si="1">SUM(C2:C13)</f>
        <v>4568.7500000000009</v>
      </c>
      <c r="D15" s="11">
        <f t="shared" si="1"/>
        <v>4568</v>
      </c>
    </row>
    <row r="16" spans="1:4">
      <c r="A16" s="13"/>
      <c r="B16" s="13"/>
      <c r="C16" s="13"/>
      <c r="D16" s="1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J.Obłaza za2023</vt:lpstr>
      <vt:lpstr>KO MO społeczne 2023</vt:lpstr>
      <vt:lpstr>KO do PIT-28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basiac</dc:creator>
  <cp:lastModifiedBy>basiac</cp:lastModifiedBy>
  <cp:lastPrinted>2024-04-13T08:06:32Z</cp:lastPrinted>
  <dcterms:created xsi:type="dcterms:W3CDTF">2024-04-10T18:58:46Z</dcterms:created>
  <dcterms:modified xsi:type="dcterms:W3CDTF">2024-04-13T08:48:03Z</dcterms:modified>
</cp:coreProperties>
</file>